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8D2A8D17-40A7-48E9-8A6B-07327EED96D8}" xr6:coauthVersionLast="47" xr6:coauthVersionMax="47" xr10:uidLastSave="{00000000-0000-0000-0000-000000000000}"/>
  <bookViews>
    <workbookView xWindow="735" yWindow="735" windowWidth="21945" windowHeight="14730" xr2:uid="{00000000-000D-0000-FFFF-FFFF00000000}"/>
  </bookViews>
  <sheets>
    <sheet name="střednědobý výhled" sheetId="2" r:id="rId1"/>
    <sheet name="rozpočet_09_22" sheetId="7" r:id="rId2"/>
    <sheet name="rozpočet" sheetId="1" r:id="rId3"/>
    <sheet name="plnění rozpočtu původní" sheetId="3" state="hidden" r:id="rId4"/>
  </sheets>
  <definedNames>
    <definedName name="_xlnm.Print_Area" localSheetId="3">'plnění rozpočtu původní'!$C$3:$G$58</definedName>
    <definedName name="_xlnm.Print_Area" localSheetId="2">rozpočet!$C$3:$F$56</definedName>
    <definedName name="_xlnm.Print_Area" localSheetId="1">rozpočet_09_22!$C$3:$E$56</definedName>
    <definedName name="_xlnm.Print_Area" localSheetId="0">'střednědobý výhled'!$B$3:$D$21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2" l="1"/>
  <c r="J18" i="7"/>
  <c r="I18" i="7"/>
  <c r="J31" i="7"/>
  <c r="I31" i="7"/>
  <c r="J24" i="7"/>
  <c r="J9" i="7"/>
  <c r="J5" i="7"/>
  <c r="I47" i="7"/>
  <c r="I24" i="7"/>
  <c r="I9" i="7"/>
  <c r="I5" i="7"/>
  <c r="H47" i="7"/>
  <c r="H31" i="7"/>
  <c r="H24" i="7"/>
  <c r="H18" i="7"/>
  <c r="H17" i="7" s="1"/>
  <c r="H16" i="7" s="1"/>
  <c r="H9" i="7"/>
  <c r="H5" i="7"/>
  <c r="H4" i="7" s="1"/>
  <c r="J17" i="7" l="1"/>
  <c r="J16" i="7" s="1"/>
  <c r="I17" i="7"/>
  <c r="I16" i="7" s="1"/>
  <c r="J4" i="7"/>
  <c r="I4" i="7"/>
  <c r="H55" i="7"/>
  <c r="I55" i="7" l="1"/>
  <c r="F31" i="7"/>
  <c r="F47" i="7"/>
  <c r="F24" i="7"/>
  <c r="F18" i="7"/>
  <c r="F9" i="7"/>
  <c r="F5" i="7"/>
  <c r="G24" i="7"/>
  <c r="G47" i="7"/>
  <c r="G31" i="7"/>
  <c r="G18" i="7"/>
  <c r="G9" i="7"/>
  <c r="G5" i="7"/>
  <c r="E47" i="7"/>
  <c r="E31" i="7"/>
  <c r="E24" i="7"/>
  <c r="E18" i="7"/>
  <c r="E9" i="7"/>
  <c r="E5" i="7"/>
  <c r="F47" i="1"/>
  <c r="F31" i="1"/>
  <c r="F24" i="1"/>
  <c r="F18" i="1"/>
  <c r="F9" i="1"/>
  <c r="F5" i="1"/>
  <c r="E51" i="1"/>
  <c r="E47" i="1" s="1"/>
  <c r="E31" i="1"/>
  <c r="E24" i="1"/>
  <c r="E18" i="1"/>
  <c r="E9" i="1"/>
  <c r="E5" i="1"/>
  <c r="E17" i="1" l="1"/>
  <c r="F17" i="7"/>
  <c r="F16" i="7" s="1"/>
  <c r="F4" i="7"/>
  <c r="E4" i="7"/>
  <c r="G17" i="7"/>
  <c r="G16" i="7" s="1"/>
  <c r="E17" i="7"/>
  <c r="E16" i="7" s="1"/>
  <c r="G4" i="7"/>
  <c r="F17" i="1"/>
  <c r="F16" i="1" s="1"/>
  <c r="E16" i="1"/>
  <c r="E4" i="1"/>
  <c r="F4" i="1"/>
  <c r="E55" i="1"/>
  <c r="D12" i="2"/>
  <c r="C12" i="2"/>
  <c r="D8" i="2"/>
  <c r="D4" i="2" s="1"/>
  <c r="C4" i="2"/>
  <c r="C21" i="2" l="1"/>
  <c r="E55" i="7"/>
  <c r="G55" i="7"/>
  <c r="F55" i="1"/>
  <c r="D21" i="2"/>
</calcChain>
</file>

<file path=xl/sharedStrings.xml><?xml version="1.0" encoding="utf-8"?>
<sst xmlns="http://schemas.openxmlformats.org/spreadsheetml/2006/main" count="228" uniqueCount="83">
  <si>
    <t>VÝNOSY CELKEM</t>
  </si>
  <si>
    <t>Výnosy z hlavní činnosti</t>
  </si>
  <si>
    <t>z toho: školné</t>
  </si>
  <si>
    <t>čerpání fondů</t>
  </si>
  <si>
    <t>ostatní výnosy z hlavní činnosti</t>
  </si>
  <si>
    <t>Výnosy z doplňkové činnosti</t>
  </si>
  <si>
    <t>Finanční výnosy</t>
  </si>
  <si>
    <t>Výnosy z transferů</t>
  </si>
  <si>
    <t>z toho: Výnosy z transferů od zřizovatele</t>
  </si>
  <si>
    <t>Výnosy z časového rozlišení přijatých investičních transferů (na pořízení dlouhodobého majetku)</t>
  </si>
  <si>
    <t>NÁKLADY CELKEM</t>
  </si>
  <si>
    <t>Spotřeba materiálu</t>
  </si>
  <si>
    <t>z toho: knihy, učební pomůcky</t>
  </si>
  <si>
    <t>materiál na opravy</t>
  </si>
  <si>
    <t>čistící prostředky</t>
  </si>
  <si>
    <t>kancelářské potřeby</t>
  </si>
  <si>
    <t>ostatní</t>
  </si>
  <si>
    <t>Spotřeba energie</t>
  </si>
  <si>
    <t>z toho: elektrická energie</t>
  </si>
  <si>
    <t>voda</t>
  </si>
  <si>
    <t>Opravy a udržování</t>
  </si>
  <si>
    <t>Cestovné</t>
  </si>
  <si>
    <t>Náklady na reprezentaci</t>
  </si>
  <si>
    <t>Ostatní služby</t>
  </si>
  <si>
    <t>z toho: bankovní poplatky</t>
  </si>
  <si>
    <t>poštovné</t>
  </si>
  <si>
    <t>telefon</t>
  </si>
  <si>
    <t>náklady na školní akce / kroužky apod.</t>
  </si>
  <si>
    <t>Mzdové náklady</t>
  </si>
  <si>
    <t>Zákonné a jiné sociální pojištění</t>
  </si>
  <si>
    <t>Zákonné a jiné sociální náklady</t>
  </si>
  <si>
    <t>SÚ</t>
  </si>
  <si>
    <t>601-672</t>
  </si>
  <si>
    <t>601-649</t>
  </si>
  <si>
    <t>601-647</t>
  </si>
  <si>
    <t>661-669</t>
  </si>
  <si>
    <t>671-672</t>
  </si>
  <si>
    <t>524-525</t>
  </si>
  <si>
    <t>527-528</t>
  </si>
  <si>
    <t>Jiné daně a poplatky</t>
  </si>
  <si>
    <t>Ostatní náklady z činností</t>
  </si>
  <si>
    <t>z toho: pojištění majetku</t>
  </si>
  <si>
    <t>Odpisy dlouhodobého majetku</t>
  </si>
  <si>
    <t>z toho: z majetku svěřeného zřizovatelem</t>
  </si>
  <si>
    <t>Náklady z drobného dlouhodobého majetku</t>
  </si>
  <si>
    <t>Zákonné sociální pojištění</t>
  </si>
  <si>
    <t>Zákonné sociální náklady</t>
  </si>
  <si>
    <t>z toho: materiál - učebnice, školní pomůcky, DDHM</t>
  </si>
  <si>
    <t>cestovné, služby</t>
  </si>
  <si>
    <t>teplo</t>
  </si>
  <si>
    <t>VÝSLEDEK HOSPODAŘENÍ</t>
  </si>
  <si>
    <t>Daň z příjmu</t>
  </si>
  <si>
    <t>501-591</t>
  </si>
  <si>
    <t>Osobní náklady</t>
  </si>
  <si>
    <t>Ostatní náklady</t>
  </si>
  <si>
    <t>Výnosy z transferů ze státního rozpočtu, státních fondů, jiných ÚSC a ost. subjektů</t>
  </si>
  <si>
    <t>Výnosy z transferů ze státního rozpočtu, státních fondůa jiných ÚSC</t>
  </si>
  <si>
    <t>Výnosy z hlavní činnosti PO</t>
  </si>
  <si>
    <t>NÁKLADY HRAZENÉ Z TRANSFERŮ OD ZŘIZOVATELE</t>
  </si>
  <si>
    <t>CELKEM NÁKLADY FINANCOVANÉ Z JINÝCH ZDROJŮ (MIMO ROZPOČET ZŘIZOVATELE)</t>
  </si>
  <si>
    <t>Ostatní náklady financované z jiných zdrojů</t>
  </si>
  <si>
    <t>řádek</t>
  </si>
  <si>
    <t>schválený rozpočet</t>
  </si>
  <si>
    <t>upravený rozpočet</t>
  </si>
  <si>
    <t>skutečnost k dd.mm.yyyy</t>
  </si>
  <si>
    <t>Příloha č. 3</t>
  </si>
  <si>
    <t>Plnění rozpočtu PO k dd.mm.yyyy</t>
  </si>
  <si>
    <t>NÁKLADY HRAZENÉ POD ÚZ 00000</t>
  </si>
  <si>
    <t>CELKEM NÁKLADY FINANCOVANÉ Z JINÝCH ROZPOČTŮ (MIMO ROZPOČET ZŘIZOVATELE - mimo ÚZ 00000)</t>
  </si>
  <si>
    <t>Ostatní náklady financované z jiných rozpočtů</t>
  </si>
  <si>
    <t>žlutě označené řádky znamenájí výnosy a náklady financované z jiných rozpočtů (mimo rozpočet zřizovatele) a rozdíl těchto výnosů a nákladů musí být 0</t>
  </si>
  <si>
    <t>Příloha č. 1 - Minimální požadovaná struktura střednědobého výhledu rozpočtu</t>
  </si>
  <si>
    <t>Příloha č. 2 - Minimální požadovaná struktura rozpočtu</t>
  </si>
  <si>
    <t>Náklady financované z jiných rozpočtů (státní rozpočet, státní fondy atd.)</t>
  </si>
  <si>
    <t>plán 2022</t>
  </si>
  <si>
    <t>skutečnost 
30. 6. 2021</t>
  </si>
  <si>
    <t>Finanční plán nákladů a výnosů PO na rok 2022</t>
  </si>
  <si>
    <t>skutečnost k 30.6.2022</t>
  </si>
  <si>
    <t>skutečnost k 30.9.2022</t>
  </si>
  <si>
    <t>úprava k 30.9.</t>
  </si>
  <si>
    <t>plán 2023</t>
  </si>
  <si>
    <t>plán 2023 zřizovatel</t>
  </si>
  <si>
    <t>Střednědobý výhled nákladů a výnosů PO na roky 2024-2026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</si>
</sst>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i/>
      <sz val="11"/>
      <color theme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 wrapText="1"/>
    </xf>
    <xf numFmtId="3" fontId="0" fillId="4" borderId="14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3" fontId="0" fillId="2" borderId="15" xfId="0" applyNumberFormat="1" applyFill="1" applyBorder="1" applyAlignment="1">
      <alignment horizontal="center" vertical="center" wrapText="1"/>
    </xf>
    <xf numFmtId="3" fontId="0" fillId="2" borderId="16" xfId="0" applyNumberForma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left" vertical="center" wrapText="1" indent="5"/>
    </xf>
    <xf numFmtId="0" fontId="6" fillId="2" borderId="19" xfId="0" applyFont="1" applyFill="1" applyBorder="1" applyAlignment="1">
      <alignment horizontal="left" vertical="center" indent="5"/>
    </xf>
    <xf numFmtId="0" fontId="5" fillId="2" borderId="19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0" fillId="4" borderId="21" xfId="0" applyFill="1" applyBorder="1" applyAlignment="1">
      <alignment vertical="center"/>
    </xf>
    <xf numFmtId="0" fontId="2" fillId="0" borderId="19" xfId="0" applyFont="1" applyBorder="1" applyAlignment="1">
      <alignment horizontal="left" vertical="center" indent="5"/>
    </xf>
    <xf numFmtId="0" fontId="5" fillId="2" borderId="19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left" vertical="center" indent="5"/>
    </xf>
    <xf numFmtId="0" fontId="6" fillId="2" borderId="20" xfId="0" applyFont="1" applyFill="1" applyBorder="1" applyAlignment="1">
      <alignment horizontal="left" vertical="center" indent="5"/>
    </xf>
    <xf numFmtId="0" fontId="0" fillId="0" borderId="2" xfId="0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3" fontId="0" fillId="4" borderId="0" xfId="0" applyNumberFormat="1" applyFill="1" applyAlignment="1">
      <alignment horizontal="center" vertical="center" wrapText="1"/>
    </xf>
    <xf numFmtId="0" fontId="3" fillId="4" borderId="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indent="5"/>
    </xf>
    <xf numFmtId="3" fontId="9" fillId="0" borderId="1" xfId="0" applyNumberFormat="1" applyFont="1" applyBorder="1" applyAlignment="1">
      <alignment vertical="center"/>
    </xf>
    <xf numFmtId="0" fontId="0" fillId="4" borderId="1" xfId="0" applyFill="1" applyBorder="1" applyAlignment="1">
      <alignment vertical="center"/>
    </xf>
    <xf numFmtId="3" fontId="0" fillId="4" borderId="1" xfId="0" applyNumberForma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5"/>
    </xf>
    <xf numFmtId="0" fontId="6" fillId="2" borderId="1" xfId="0" applyFont="1" applyFill="1" applyBorder="1" applyAlignment="1">
      <alignment horizontal="left" vertical="center" indent="5"/>
    </xf>
    <xf numFmtId="0" fontId="11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indent="5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5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0" fontId="0" fillId="4" borderId="8" xfId="0" applyFill="1" applyBorder="1"/>
    <xf numFmtId="3" fontId="0" fillId="4" borderId="9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0" fillId="0" borderId="23" xfId="0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0" fillId="4" borderId="24" xfId="0" applyFill="1" applyBorder="1"/>
    <xf numFmtId="0" fontId="0" fillId="0" borderId="25" xfId="0" applyBorder="1" applyAlignment="1">
      <alignment horizontal="center"/>
    </xf>
    <xf numFmtId="0" fontId="8" fillId="0" borderId="5" xfId="0" applyFont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9" xfId="0" applyBorder="1"/>
    <xf numFmtId="0" fontId="2" fillId="0" borderId="8" xfId="0" applyFont="1" applyBorder="1" applyAlignment="1">
      <alignment horizontal="left" vertical="center" wrapText="1" indent="5"/>
    </xf>
    <xf numFmtId="0" fontId="6" fillId="2" borderId="8" xfId="0" applyFont="1" applyFill="1" applyBorder="1" applyAlignment="1">
      <alignment horizontal="left" vertical="center" indent="5"/>
    </xf>
    <xf numFmtId="0" fontId="11" fillId="4" borderId="8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 indent="5"/>
    </xf>
    <xf numFmtId="0" fontId="0" fillId="4" borderId="8" xfId="0" applyFill="1" applyBorder="1" applyAlignment="1">
      <alignment vertical="center"/>
    </xf>
    <xf numFmtId="0" fontId="2" fillId="0" borderId="8" xfId="0" applyFont="1" applyBorder="1" applyAlignment="1">
      <alignment horizontal="left" vertical="center" indent="5"/>
    </xf>
    <xf numFmtId="0" fontId="5" fillId="2" borderId="8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2" xfId="0" applyBorder="1"/>
    <xf numFmtId="3" fontId="7" fillId="0" borderId="1" xfId="0" applyNumberFormat="1" applyFont="1" applyBorder="1" applyAlignment="1">
      <alignment vertical="center"/>
    </xf>
    <xf numFmtId="0" fontId="13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6FC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workbookViewId="0">
      <selection activeCell="H10" sqref="H10"/>
    </sheetView>
  </sheetViews>
  <sheetFormatPr defaultRowHeight="15" x14ac:dyDescent="0.25"/>
  <cols>
    <col min="1" max="1" width="4.28515625" customWidth="1"/>
    <col min="2" max="2" width="80.140625" customWidth="1"/>
    <col min="3" max="3" width="17" customWidth="1"/>
    <col min="4" max="4" width="13.5703125" style="1" customWidth="1"/>
    <col min="5" max="5" width="5.5703125" customWidth="1"/>
  </cols>
  <sheetData>
    <row r="1" spans="1:5" ht="26.25" customHeight="1" x14ac:dyDescent="0.35">
      <c r="A1" s="56"/>
      <c r="B1" s="138" t="s">
        <v>71</v>
      </c>
      <c r="C1" s="138"/>
      <c r="D1" s="138"/>
      <c r="E1" s="56"/>
    </row>
    <row r="2" spans="1:5" x14ac:dyDescent="0.25">
      <c r="A2" s="56"/>
      <c r="B2" s="56"/>
      <c r="C2" s="56"/>
      <c r="D2" s="58"/>
      <c r="E2" s="56"/>
    </row>
    <row r="3" spans="1:5" ht="30.75" customHeight="1" x14ac:dyDescent="0.25">
      <c r="A3" s="56"/>
      <c r="B3" s="69" t="s">
        <v>82</v>
      </c>
      <c r="C3" s="70">
        <v>2024</v>
      </c>
      <c r="D3" s="70">
        <v>2025</v>
      </c>
      <c r="E3" s="56"/>
    </row>
    <row r="4" spans="1:5" x14ac:dyDescent="0.25">
      <c r="A4" s="56"/>
      <c r="B4" s="71" t="s">
        <v>0</v>
      </c>
      <c r="C4" s="72">
        <f>C5+C7+C6+C8</f>
        <v>34151000</v>
      </c>
      <c r="D4" s="72">
        <f t="shared" ref="D4" si="0">D5+D7+D6+D8</f>
        <v>34751000</v>
      </c>
      <c r="E4" s="56"/>
    </row>
    <row r="5" spans="1:5" x14ac:dyDescent="0.25">
      <c r="A5" s="56"/>
      <c r="B5" s="73" t="s">
        <v>1</v>
      </c>
      <c r="C5" s="74">
        <v>1800000</v>
      </c>
      <c r="D5" s="74">
        <v>1800000</v>
      </c>
      <c r="E5" s="56"/>
    </row>
    <row r="6" spans="1:5" x14ac:dyDescent="0.25">
      <c r="A6" s="56"/>
      <c r="B6" s="73" t="s">
        <v>5</v>
      </c>
      <c r="C6" s="74">
        <v>50000</v>
      </c>
      <c r="D6" s="74">
        <v>50000</v>
      </c>
      <c r="E6" s="56"/>
    </row>
    <row r="7" spans="1:5" x14ac:dyDescent="0.25">
      <c r="A7" s="56"/>
      <c r="B7" s="73" t="s">
        <v>6</v>
      </c>
      <c r="C7" s="74">
        <v>1000</v>
      </c>
      <c r="D7" s="74">
        <v>1000</v>
      </c>
      <c r="E7" s="56"/>
    </row>
    <row r="8" spans="1:5" x14ac:dyDescent="0.25">
      <c r="A8" s="56"/>
      <c r="B8" s="73" t="s">
        <v>7</v>
      </c>
      <c r="C8" s="74">
        <f>C9+C10</f>
        <v>32300000</v>
      </c>
      <c r="D8" s="74">
        <f t="shared" ref="D8" si="1">D9+D10</f>
        <v>32900000</v>
      </c>
      <c r="E8" s="56"/>
    </row>
    <row r="9" spans="1:5" x14ac:dyDescent="0.25">
      <c r="A9" s="56"/>
      <c r="B9" s="75" t="s">
        <v>8</v>
      </c>
      <c r="C9" s="76">
        <v>2800000</v>
      </c>
      <c r="D9" s="76">
        <v>2900000</v>
      </c>
      <c r="E9" s="56"/>
    </row>
    <row r="10" spans="1:5" x14ac:dyDescent="0.25">
      <c r="A10" s="56"/>
      <c r="B10" s="77" t="s">
        <v>55</v>
      </c>
      <c r="C10" s="78">
        <v>29500000</v>
      </c>
      <c r="D10" s="76">
        <v>30000000</v>
      </c>
      <c r="E10" s="56"/>
    </row>
    <row r="11" spans="1:5" x14ac:dyDescent="0.25">
      <c r="A11" s="56"/>
      <c r="B11" s="79"/>
      <c r="C11" s="79"/>
      <c r="D11" s="80"/>
      <c r="E11" s="56"/>
    </row>
    <row r="12" spans="1:5" x14ac:dyDescent="0.25">
      <c r="A12" s="56"/>
      <c r="B12" s="71" t="s">
        <v>10</v>
      </c>
      <c r="C12" s="72">
        <f>C13+C14+C15+C16+C17+C18+C19</f>
        <v>34151000</v>
      </c>
      <c r="D12" s="72">
        <f t="shared" ref="D12" si="2">D13+D14+D15+D16+D17+D18+D19</f>
        <v>34751000</v>
      </c>
      <c r="E12" s="56"/>
    </row>
    <row r="13" spans="1:5" x14ac:dyDescent="0.25">
      <c r="A13" s="56"/>
      <c r="B13" s="73" t="s">
        <v>11</v>
      </c>
      <c r="C13" s="74">
        <v>2000000</v>
      </c>
      <c r="D13" s="74">
        <v>2000000</v>
      </c>
      <c r="E13" s="56"/>
    </row>
    <row r="14" spans="1:5" x14ac:dyDescent="0.25">
      <c r="A14" s="56"/>
      <c r="B14" s="73" t="s">
        <v>17</v>
      </c>
      <c r="C14" s="74">
        <v>1600000</v>
      </c>
      <c r="D14" s="74">
        <v>1650000</v>
      </c>
      <c r="E14" s="56"/>
    </row>
    <row r="15" spans="1:5" x14ac:dyDescent="0.25">
      <c r="A15" s="56"/>
      <c r="B15" s="73" t="s">
        <v>23</v>
      </c>
      <c r="C15" s="74">
        <v>500000</v>
      </c>
      <c r="D15" s="74">
        <v>525000</v>
      </c>
      <c r="E15" s="56"/>
    </row>
    <row r="16" spans="1:5" x14ac:dyDescent="0.25">
      <c r="A16" s="56"/>
      <c r="B16" s="73" t="s">
        <v>53</v>
      </c>
      <c r="C16" s="74">
        <v>0</v>
      </c>
      <c r="D16" s="74">
        <v>0</v>
      </c>
      <c r="E16" s="56"/>
    </row>
    <row r="17" spans="1:5" x14ac:dyDescent="0.25">
      <c r="A17" s="56"/>
      <c r="B17" s="73" t="s">
        <v>42</v>
      </c>
      <c r="C17" s="74">
        <v>200000</v>
      </c>
      <c r="D17" s="74">
        <v>200000</v>
      </c>
      <c r="E17" s="56"/>
    </row>
    <row r="18" spans="1:5" x14ac:dyDescent="0.25">
      <c r="A18" s="56"/>
      <c r="B18" s="73" t="s">
        <v>54</v>
      </c>
      <c r="C18" s="74">
        <v>351000</v>
      </c>
      <c r="D18" s="74">
        <v>376000</v>
      </c>
      <c r="E18" s="56"/>
    </row>
    <row r="19" spans="1:5" x14ac:dyDescent="0.25">
      <c r="A19" s="56"/>
      <c r="B19" s="77" t="s">
        <v>73</v>
      </c>
      <c r="C19" s="74">
        <v>29500000</v>
      </c>
      <c r="D19" s="74">
        <v>30000000</v>
      </c>
      <c r="E19" s="56"/>
    </row>
    <row r="20" spans="1:5" x14ac:dyDescent="0.25">
      <c r="A20" s="56"/>
      <c r="B20" s="79"/>
      <c r="C20" s="79"/>
      <c r="D20" s="80"/>
      <c r="E20" s="56"/>
    </row>
    <row r="21" spans="1:5" ht="18.75" x14ac:dyDescent="0.25">
      <c r="A21" s="56"/>
      <c r="B21" s="81" t="s">
        <v>50</v>
      </c>
      <c r="C21" s="137">
        <f>C4-C12</f>
        <v>0</v>
      </c>
      <c r="D21" s="81">
        <f t="shared" ref="D21" si="3">D4-D12</f>
        <v>0</v>
      </c>
      <c r="E21" s="56"/>
    </row>
    <row r="22" spans="1:5" x14ac:dyDescent="0.25">
      <c r="A22" s="56"/>
      <c r="B22" s="56"/>
      <c r="C22" s="56"/>
      <c r="D22" s="61"/>
      <c r="E22" s="56"/>
    </row>
    <row r="23" spans="1:5" x14ac:dyDescent="0.25">
      <c r="D23" s="2"/>
    </row>
    <row r="24" spans="1:5" x14ac:dyDescent="0.25">
      <c r="D24" s="2"/>
    </row>
    <row r="25" spans="1:5" x14ac:dyDescent="0.25">
      <c r="D25" s="2"/>
    </row>
    <row r="26" spans="1:5" x14ac:dyDescent="0.25">
      <c r="D26" s="2"/>
    </row>
    <row r="27" spans="1:5" x14ac:dyDescent="0.25">
      <c r="D27" s="2"/>
    </row>
    <row r="28" spans="1:5" x14ac:dyDescent="0.25">
      <c r="D28" s="2"/>
    </row>
    <row r="29" spans="1:5" x14ac:dyDescent="0.25">
      <c r="D29" s="2"/>
    </row>
    <row r="30" spans="1:5" x14ac:dyDescent="0.25">
      <c r="D30" s="2"/>
    </row>
  </sheetData>
  <mergeCells count="1">
    <mergeCell ref="B1:D1"/>
  </mergeCells>
  <pageMargins left="0.70866141732283472" right="0.70866141732283472" top="0.78740157480314965" bottom="0.78740157480314965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19CFC-DB6E-40BB-9708-CEDF292E1960}">
  <sheetPr>
    <pageSetUpPr fitToPage="1"/>
  </sheetPr>
  <dimension ref="A1:J64"/>
  <sheetViews>
    <sheetView topLeftCell="C1" zoomScale="80" zoomScaleNormal="80" workbookViewId="0">
      <selection activeCell="I20" sqref="I20"/>
    </sheetView>
  </sheetViews>
  <sheetFormatPr defaultRowHeight="15" x14ac:dyDescent="0.25"/>
  <cols>
    <col min="1" max="1" width="1.28515625" customWidth="1"/>
    <col min="2" max="2" width="6.85546875" customWidth="1"/>
    <col min="3" max="3" width="80.140625" customWidth="1"/>
    <col min="4" max="4" width="9.140625" style="3"/>
    <col min="5" max="6" width="13.5703125" style="1" customWidth="1"/>
    <col min="7" max="7" width="14.140625" customWidth="1"/>
    <col min="8" max="8" width="12.5703125" customWidth="1"/>
    <col min="9" max="9" width="18.5703125" customWidth="1"/>
    <col min="10" max="10" width="13.42578125" customWidth="1"/>
  </cols>
  <sheetData>
    <row r="1" spans="1:10" ht="30.75" customHeight="1" x14ac:dyDescent="0.45">
      <c r="A1" s="56"/>
      <c r="B1" s="139" t="s">
        <v>72</v>
      </c>
      <c r="C1" s="139"/>
      <c r="D1" s="139"/>
      <c r="E1" s="139"/>
      <c r="F1" s="109"/>
      <c r="G1" s="56"/>
    </row>
    <row r="2" spans="1:10" ht="15.75" thickBot="1" x14ac:dyDescent="0.3">
      <c r="A2" s="56"/>
      <c r="B2" s="56"/>
      <c r="C2" s="56"/>
      <c r="D2" s="57"/>
      <c r="E2" s="58"/>
      <c r="F2" s="58"/>
      <c r="G2" s="56"/>
    </row>
    <row r="3" spans="1:10" ht="30.75" customHeight="1" x14ac:dyDescent="0.25">
      <c r="A3" s="56"/>
      <c r="B3" s="112" t="s">
        <v>61</v>
      </c>
      <c r="C3" s="119" t="s">
        <v>76</v>
      </c>
      <c r="D3" s="97" t="s">
        <v>31</v>
      </c>
      <c r="E3" s="98" t="s">
        <v>74</v>
      </c>
      <c r="F3" s="98" t="s">
        <v>79</v>
      </c>
      <c r="G3" s="98" t="s">
        <v>78</v>
      </c>
      <c r="H3" s="98" t="s">
        <v>77</v>
      </c>
      <c r="I3" s="98" t="s">
        <v>80</v>
      </c>
      <c r="J3" s="99" t="s">
        <v>81</v>
      </c>
    </row>
    <row r="4" spans="1:10" x14ac:dyDescent="0.25">
      <c r="A4" s="56"/>
      <c r="B4" s="113">
        <v>1</v>
      </c>
      <c r="C4" s="120" t="s">
        <v>0</v>
      </c>
      <c r="D4" s="82" t="s">
        <v>32</v>
      </c>
      <c r="E4" s="83">
        <f t="shared" ref="E4:J4" si="0">+E5+E8+E9+E13+E14</f>
        <v>29831000</v>
      </c>
      <c r="F4" s="83">
        <f t="shared" si="0"/>
        <v>32267000</v>
      </c>
      <c r="G4" s="83">
        <f t="shared" si="0"/>
        <v>25599563</v>
      </c>
      <c r="H4" s="83">
        <f t="shared" si="0"/>
        <v>15653074</v>
      </c>
      <c r="I4" s="83">
        <f t="shared" si="0"/>
        <v>33572000</v>
      </c>
      <c r="J4" s="101">
        <f t="shared" si="0"/>
        <v>2736000</v>
      </c>
    </row>
    <row r="5" spans="1:10" x14ac:dyDescent="0.25">
      <c r="A5" s="56"/>
      <c r="B5" s="114">
        <v>2</v>
      </c>
      <c r="C5" s="121" t="s">
        <v>7</v>
      </c>
      <c r="D5" s="4" t="s">
        <v>36</v>
      </c>
      <c r="E5" s="5">
        <f t="shared" ref="E5:J5" si="1">E6+E7</f>
        <v>2300000</v>
      </c>
      <c r="F5" s="5">
        <f t="shared" si="1"/>
        <v>2300000</v>
      </c>
      <c r="G5" s="5">
        <f t="shared" si="1"/>
        <v>1800000</v>
      </c>
      <c r="H5" s="5">
        <f t="shared" si="1"/>
        <v>1200000</v>
      </c>
      <c r="I5" s="5">
        <f t="shared" si="1"/>
        <v>2736000</v>
      </c>
      <c r="J5" s="9">
        <f t="shared" si="1"/>
        <v>2736000</v>
      </c>
    </row>
    <row r="6" spans="1:10" x14ac:dyDescent="0.25">
      <c r="A6" s="56"/>
      <c r="B6" s="114">
        <v>3</v>
      </c>
      <c r="C6" s="122" t="s">
        <v>8</v>
      </c>
      <c r="D6" s="4"/>
      <c r="E6" s="5">
        <v>2300000</v>
      </c>
      <c r="F6" s="5">
        <v>2300000</v>
      </c>
      <c r="G6" s="5">
        <v>1800000</v>
      </c>
      <c r="H6" s="5">
        <v>1200000</v>
      </c>
      <c r="I6" s="5">
        <v>2736000</v>
      </c>
      <c r="J6" s="5">
        <v>2736000</v>
      </c>
    </row>
    <row r="7" spans="1:10" ht="28.5" customHeight="1" x14ac:dyDescent="0.25">
      <c r="A7" s="56"/>
      <c r="B7" s="114">
        <v>4</v>
      </c>
      <c r="C7" s="124" t="s">
        <v>9</v>
      </c>
      <c r="D7" s="4"/>
      <c r="E7" s="5">
        <v>0</v>
      </c>
      <c r="F7" s="5"/>
      <c r="G7" s="110">
        <v>0</v>
      </c>
      <c r="H7" s="110">
        <v>0</v>
      </c>
      <c r="I7" s="110"/>
      <c r="J7" s="123"/>
    </row>
    <row r="8" spans="1:10" x14ac:dyDescent="0.25">
      <c r="A8" s="56"/>
      <c r="B8" s="115">
        <v>5</v>
      </c>
      <c r="C8" s="125" t="s">
        <v>56</v>
      </c>
      <c r="D8" s="15"/>
      <c r="E8" s="16">
        <v>26104000</v>
      </c>
      <c r="F8" s="16">
        <v>27824000</v>
      </c>
      <c r="G8" s="16">
        <v>22164296</v>
      </c>
      <c r="H8" s="16">
        <v>13268638</v>
      </c>
      <c r="I8" s="16">
        <v>28960000</v>
      </c>
      <c r="J8" s="123"/>
    </row>
    <row r="9" spans="1:10" x14ac:dyDescent="0.25">
      <c r="A9" s="56"/>
      <c r="B9" s="116">
        <v>6</v>
      </c>
      <c r="C9" s="126" t="s">
        <v>57</v>
      </c>
      <c r="D9" s="63" t="s">
        <v>33</v>
      </c>
      <c r="E9" s="64">
        <f t="shared" ref="E9:J9" si="2">+E10+E11+E12</f>
        <v>1376000</v>
      </c>
      <c r="F9" s="64">
        <f t="shared" si="2"/>
        <v>2092000</v>
      </c>
      <c r="G9" s="64">
        <f t="shared" si="2"/>
        <v>1620331</v>
      </c>
      <c r="H9" s="64">
        <f t="shared" si="2"/>
        <v>1169724</v>
      </c>
      <c r="I9" s="64">
        <f t="shared" si="2"/>
        <v>1825000</v>
      </c>
      <c r="J9" s="65">
        <f t="shared" si="2"/>
        <v>0</v>
      </c>
    </row>
    <row r="10" spans="1:10" x14ac:dyDescent="0.25">
      <c r="A10" s="56"/>
      <c r="B10" s="116">
        <v>7</v>
      </c>
      <c r="C10" s="127" t="s">
        <v>2</v>
      </c>
      <c r="D10" s="63"/>
      <c r="E10" s="64">
        <v>300000</v>
      </c>
      <c r="F10" s="64">
        <v>300000</v>
      </c>
      <c r="G10" s="64">
        <v>231662</v>
      </c>
      <c r="H10" s="64">
        <v>166788</v>
      </c>
      <c r="I10" s="64">
        <v>400000</v>
      </c>
      <c r="J10" s="123"/>
    </row>
    <row r="11" spans="1:10" x14ac:dyDescent="0.25">
      <c r="A11" s="56"/>
      <c r="B11" s="116">
        <v>8</v>
      </c>
      <c r="C11" s="128" t="s">
        <v>3</v>
      </c>
      <c r="D11" s="63"/>
      <c r="E11" s="64">
        <v>25000</v>
      </c>
      <c r="F11" s="64">
        <v>25000</v>
      </c>
      <c r="G11" s="64">
        <v>7598</v>
      </c>
      <c r="H11" s="64">
        <v>7598</v>
      </c>
      <c r="I11" s="64">
        <v>25000</v>
      </c>
      <c r="J11" s="123"/>
    </row>
    <row r="12" spans="1:10" x14ac:dyDescent="0.25">
      <c r="A12" s="56"/>
      <c r="B12" s="116">
        <v>9</v>
      </c>
      <c r="C12" s="128" t="s">
        <v>4</v>
      </c>
      <c r="D12" s="63"/>
      <c r="E12" s="64">
        <v>1051000</v>
      </c>
      <c r="F12" s="64">
        <v>1767000</v>
      </c>
      <c r="G12" s="64">
        <v>1381071</v>
      </c>
      <c r="H12" s="64">
        <v>995338</v>
      </c>
      <c r="I12" s="64">
        <v>1400000</v>
      </c>
      <c r="J12" s="123"/>
    </row>
    <row r="13" spans="1:10" x14ac:dyDescent="0.25">
      <c r="A13" s="56"/>
      <c r="B13" s="116">
        <v>10</v>
      </c>
      <c r="C13" s="126" t="s">
        <v>5</v>
      </c>
      <c r="D13" s="63" t="s">
        <v>34</v>
      </c>
      <c r="E13" s="64">
        <v>50000</v>
      </c>
      <c r="F13" s="64">
        <v>50000</v>
      </c>
      <c r="G13" s="64">
        <v>14660</v>
      </c>
      <c r="H13" s="64">
        <v>14540</v>
      </c>
      <c r="I13" s="64">
        <v>50000</v>
      </c>
      <c r="J13" s="123"/>
    </row>
    <row r="14" spans="1:10" x14ac:dyDescent="0.25">
      <c r="A14" s="56"/>
      <c r="B14" s="116">
        <v>11</v>
      </c>
      <c r="C14" s="126" t="s">
        <v>6</v>
      </c>
      <c r="D14" s="63" t="s">
        <v>35</v>
      </c>
      <c r="E14" s="64">
        <v>1000</v>
      </c>
      <c r="F14" s="64">
        <v>1000</v>
      </c>
      <c r="G14" s="64">
        <v>276</v>
      </c>
      <c r="H14" s="64">
        <v>172</v>
      </c>
      <c r="I14" s="64">
        <v>1000</v>
      </c>
      <c r="J14" s="123"/>
    </row>
    <row r="15" spans="1:10" x14ac:dyDescent="0.25">
      <c r="A15" s="56"/>
      <c r="B15" s="117"/>
      <c r="C15" s="129"/>
      <c r="D15" s="89"/>
      <c r="E15" s="80"/>
      <c r="F15" s="80"/>
      <c r="G15" s="111"/>
      <c r="H15" s="111"/>
      <c r="I15" s="110"/>
      <c r="J15" s="123"/>
    </row>
    <row r="16" spans="1:10" x14ac:dyDescent="0.25">
      <c r="A16" s="56"/>
      <c r="B16" s="113">
        <v>12</v>
      </c>
      <c r="C16" s="120" t="s">
        <v>10</v>
      </c>
      <c r="D16" s="82" t="s">
        <v>52</v>
      </c>
      <c r="E16" s="83">
        <f t="shared" ref="E16" si="3">E17+E47</f>
        <v>29816000</v>
      </c>
      <c r="F16" s="83">
        <f>F17+F47</f>
        <v>32252000</v>
      </c>
      <c r="G16" s="83">
        <f>G17+G47</f>
        <v>24011667</v>
      </c>
      <c r="H16" s="83">
        <f>H17+H47</f>
        <v>15571799</v>
      </c>
      <c r="I16" s="83">
        <f>I17+I47</f>
        <v>33572000</v>
      </c>
      <c r="J16" s="101">
        <f>J17+J47</f>
        <v>2736000</v>
      </c>
    </row>
    <row r="17" spans="1:10" x14ac:dyDescent="0.25">
      <c r="A17" s="56"/>
      <c r="B17" s="114">
        <v>13</v>
      </c>
      <c r="C17" s="129" t="s">
        <v>67</v>
      </c>
      <c r="D17" s="89" t="s">
        <v>52</v>
      </c>
      <c r="E17" s="80">
        <f>E18+E24+E28+E29+E30+E31+G37+E38+E39+E40+E41+E43+E45+E46</f>
        <v>3712000</v>
      </c>
      <c r="F17" s="80">
        <f>F18+F24+F28+F29+F30+F31+H37+F38+F39+F40+F41+F43+F45+F46</f>
        <v>4428000</v>
      </c>
      <c r="G17" s="80">
        <f>G18+G24+G28+G29+G30+G31++G38+G39+G40+G41+G43+G45+G46+G37</f>
        <v>2906926</v>
      </c>
      <c r="H17" s="80">
        <f>H18+H24+H28+H29+H30+H31++H38+H39+H40+H41+H43+H45+H46+H37</f>
        <v>1754441</v>
      </c>
      <c r="I17" s="80">
        <f>I18+I24+I28+I29+I30+I31++I38+I39+I40+I41+I43+I45+I46+I37</f>
        <v>4612000</v>
      </c>
      <c r="J17" s="103">
        <f>J18+J24+J28+J29+J30+J31++J38+J39+J40+J41+J43+J45+J46+J37</f>
        <v>2736000</v>
      </c>
    </row>
    <row r="18" spans="1:10" x14ac:dyDescent="0.25">
      <c r="A18" s="56"/>
      <c r="B18" s="114">
        <v>14</v>
      </c>
      <c r="C18" s="121" t="s">
        <v>11</v>
      </c>
      <c r="D18" s="4">
        <v>501</v>
      </c>
      <c r="E18" s="5">
        <f t="shared" ref="E18:J18" si="4">E19+E20+E21+E22+E23</f>
        <v>1480000</v>
      </c>
      <c r="F18" s="5">
        <f t="shared" si="4"/>
        <v>1730000</v>
      </c>
      <c r="G18" s="5">
        <f t="shared" si="4"/>
        <v>1544396</v>
      </c>
      <c r="H18" s="5">
        <f t="shared" si="4"/>
        <v>1057122</v>
      </c>
      <c r="I18" s="5">
        <f t="shared" si="4"/>
        <v>1901000</v>
      </c>
      <c r="J18" s="9">
        <f t="shared" si="4"/>
        <v>390000</v>
      </c>
    </row>
    <row r="19" spans="1:10" x14ac:dyDescent="0.25">
      <c r="A19" s="56"/>
      <c r="B19" s="114">
        <v>15</v>
      </c>
      <c r="C19" s="122" t="s">
        <v>12</v>
      </c>
      <c r="D19" s="4"/>
      <c r="E19" s="5">
        <v>150000</v>
      </c>
      <c r="F19" s="5">
        <v>150000</v>
      </c>
      <c r="G19" s="5">
        <v>99256</v>
      </c>
      <c r="H19" s="5">
        <v>0</v>
      </c>
      <c r="I19" s="5">
        <v>110000</v>
      </c>
      <c r="J19" s="9">
        <v>100000</v>
      </c>
    </row>
    <row r="20" spans="1:10" x14ac:dyDescent="0.25">
      <c r="A20" s="56"/>
      <c r="B20" s="114">
        <v>16</v>
      </c>
      <c r="C20" s="130" t="s">
        <v>13</v>
      </c>
      <c r="D20" s="4"/>
      <c r="E20" s="5">
        <v>100000</v>
      </c>
      <c r="F20" s="5">
        <v>100000</v>
      </c>
      <c r="G20" s="5">
        <v>59651</v>
      </c>
      <c r="H20" s="5">
        <v>22546</v>
      </c>
      <c r="I20" s="5">
        <v>100000</v>
      </c>
      <c r="J20" s="9">
        <v>80000</v>
      </c>
    </row>
    <row r="21" spans="1:10" x14ac:dyDescent="0.25">
      <c r="A21" s="56"/>
      <c r="B21" s="114">
        <v>17</v>
      </c>
      <c r="C21" s="130" t="s">
        <v>14</v>
      </c>
      <c r="D21" s="4"/>
      <c r="E21" s="5">
        <v>100000</v>
      </c>
      <c r="F21" s="5">
        <v>150000</v>
      </c>
      <c r="G21" s="5">
        <v>128340</v>
      </c>
      <c r="H21" s="5">
        <v>94357</v>
      </c>
      <c r="I21" s="5">
        <v>180000</v>
      </c>
      <c r="J21" s="9">
        <v>100000</v>
      </c>
    </row>
    <row r="22" spans="1:10" x14ac:dyDescent="0.25">
      <c r="A22" s="56"/>
      <c r="B22" s="114">
        <v>18</v>
      </c>
      <c r="C22" s="130" t="s">
        <v>15</v>
      </c>
      <c r="D22" s="4"/>
      <c r="E22" s="5">
        <v>30000</v>
      </c>
      <c r="F22" s="5">
        <v>30000</v>
      </c>
      <c r="G22" s="5">
        <v>2393</v>
      </c>
      <c r="H22" s="5">
        <v>2319</v>
      </c>
      <c r="I22" s="5">
        <v>11000</v>
      </c>
      <c r="J22" s="9">
        <v>10000</v>
      </c>
    </row>
    <row r="23" spans="1:10" x14ac:dyDescent="0.25">
      <c r="A23" s="56"/>
      <c r="B23" s="114">
        <v>19</v>
      </c>
      <c r="C23" s="130" t="s">
        <v>16</v>
      </c>
      <c r="D23" s="4"/>
      <c r="E23" s="5">
        <v>1100000</v>
      </c>
      <c r="F23" s="5">
        <v>1300000</v>
      </c>
      <c r="G23" s="5">
        <v>1254756</v>
      </c>
      <c r="H23" s="5">
        <v>937900</v>
      </c>
      <c r="I23" s="5">
        <v>1500000</v>
      </c>
      <c r="J23" s="9">
        <v>100000</v>
      </c>
    </row>
    <row r="24" spans="1:10" x14ac:dyDescent="0.25">
      <c r="A24" s="56"/>
      <c r="B24" s="114">
        <v>20</v>
      </c>
      <c r="C24" s="121" t="s">
        <v>17</v>
      </c>
      <c r="D24" s="4">
        <v>502</v>
      </c>
      <c r="E24" s="5">
        <f t="shared" ref="E24:J24" si="5">E25+E26+E27</f>
        <v>1460000</v>
      </c>
      <c r="F24" s="5">
        <f t="shared" si="5"/>
        <v>1460000</v>
      </c>
      <c r="G24" s="5">
        <f t="shared" si="5"/>
        <v>743424</v>
      </c>
      <c r="H24" s="5">
        <f t="shared" si="5"/>
        <v>376042</v>
      </c>
      <c r="I24" s="5">
        <f t="shared" si="5"/>
        <v>1830000</v>
      </c>
      <c r="J24" s="9">
        <f t="shared" si="5"/>
        <v>1830000</v>
      </c>
    </row>
    <row r="25" spans="1:10" x14ac:dyDescent="0.25">
      <c r="A25" s="56"/>
      <c r="B25" s="114">
        <v>21</v>
      </c>
      <c r="C25" s="122" t="s">
        <v>18</v>
      </c>
      <c r="D25" s="4"/>
      <c r="E25" s="5">
        <v>950000</v>
      </c>
      <c r="F25" s="5">
        <v>950000</v>
      </c>
      <c r="G25" s="5">
        <v>588412</v>
      </c>
      <c r="H25" s="5">
        <v>376042</v>
      </c>
      <c r="I25" s="5">
        <v>1200000</v>
      </c>
      <c r="J25" s="9">
        <v>1200000</v>
      </c>
    </row>
    <row r="26" spans="1:10" x14ac:dyDescent="0.25">
      <c r="A26" s="56"/>
      <c r="B26" s="114">
        <v>22</v>
      </c>
      <c r="C26" s="130" t="s">
        <v>19</v>
      </c>
      <c r="D26" s="4"/>
      <c r="E26" s="5">
        <v>160000</v>
      </c>
      <c r="F26" s="5">
        <v>160000</v>
      </c>
      <c r="G26" s="5">
        <v>155012</v>
      </c>
      <c r="H26" s="5">
        <v>0</v>
      </c>
      <c r="I26" s="5">
        <v>180000</v>
      </c>
      <c r="J26" s="9">
        <v>180000</v>
      </c>
    </row>
    <row r="27" spans="1:10" x14ac:dyDescent="0.25">
      <c r="A27" s="56"/>
      <c r="B27" s="114">
        <v>23</v>
      </c>
      <c r="C27" s="130" t="s">
        <v>49</v>
      </c>
      <c r="D27" s="4"/>
      <c r="E27" s="5">
        <v>350000</v>
      </c>
      <c r="F27" s="5">
        <v>350000</v>
      </c>
      <c r="G27" s="5">
        <v>0</v>
      </c>
      <c r="H27" s="5">
        <v>0</v>
      </c>
      <c r="I27" s="5">
        <v>450000</v>
      </c>
      <c r="J27" s="9">
        <v>450000</v>
      </c>
    </row>
    <row r="28" spans="1:10" x14ac:dyDescent="0.25">
      <c r="A28" s="56"/>
      <c r="B28" s="114">
        <v>24</v>
      </c>
      <c r="C28" s="121" t="s">
        <v>20</v>
      </c>
      <c r="D28" s="4">
        <v>511</v>
      </c>
      <c r="E28" s="5">
        <v>50000</v>
      </c>
      <c r="F28" s="5">
        <v>50000</v>
      </c>
      <c r="G28" s="5">
        <v>20148</v>
      </c>
      <c r="H28" s="5">
        <v>20148</v>
      </c>
      <c r="I28" s="5">
        <v>50000</v>
      </c>
      <c r="J28" s="9">
        <v>50000</v>
      </c>
    </row>
    <row r="29" spans="1:10" x14ac:dyDescent="0.25">
      <c r="A29" s="56"/>
      <c r="B29" s="114">
        <v>25</v>
      </c>
      <c r="C29" s="121" t="s">
        <v>21</v>
      </c>
      <c r="D29" s="4">
        <v>512</v>
      </c>
      <c r="E29" s="5">
        <v>20000</v>
      </c>
      <c r="F29" s="5">
        <v>20000</v>
      </c>
      <c r="G29" s="5">
        <v>15165</v>
      </c>
      <c r="H29" s="5">
        <v>11710</v>
      </c>
      <c r="I29" s="5">
        <v>30000</v>
      </c>
      <c r="J29" s="9">
        <v>20000</v>
      </c>
    </row>
    <row r="30" spans="1:10" x14ac:dyDescent="0.25">
      <c r="A30" s="56"/>
      <c r="B30" s="114">
        <v>26</v>
      </c>
      <c r="C30" s="121" t="s">
        <v>22</v>
      </c>
      <c r="D30" s="4">
        <v>513</v>
      </c>
      <c r="E30" s="5">
        <v>5000</v>
      </c>
      <c r="F30" s="5">
        <v>5000</v>
      </c>
      <c r="G30" s="5">
        <v>499</v>
      </c>
      <c r="H30" s="5">
        <v>78</v>
      </c>
      <c r="I30" s="5">
        <v>5000</v>
      </c>
      <c r="J30" s="9">
        <v>0</v>
      </c>
    </row>
    <row r="31" spans="1:10" x14ac:dyDescent="0.25">
      <c r="A31" s="56"/>
      <c r="B31" s="114">
        <v>27</v>
      </c>
      <c r="C31" s="121" t="s">
        <v>23</v>
      </c>
      <c r="D31" s="4">
        <v>518</v>
      </c>
      <c r="E31" s="5">
        <f t="shared" ref="E31:J31" si="6">E32+E33+E34+E35+E36</f>
        <v>381000</v>
      </c>
      <c r="F31" s="5">
        <f t="shared" si="6"/>
        <v>847000</v>
      </c>
      <c r="G31" s="5">
        <f t="shared" si="6"/>
        <v>545621</v>
      </c>
      <c r="H31" s="5">
        <f t="shared" si="6"/>
        <v>260127</v>
      </c>
      <c r="I31" s="5">
        <f t="shared" si="6"/>
        <v>530000</v>
      </c>
      <c r="J31" s="9">
        <f t="shared" si="6"/>
        <v>230000</v>
      </c>
    </row>
    <row r="32" spans="1:10" x14ac:dyDescent="0.25">
      <c r="A32" s="56"/>
      <c r="B32" s="114">
        <v>28</v>
      </c>
      <c r="C32" s="122" t="s">
        <v>24</v>
      </c>
      <c r="D32" s="4"/>
      <c r="E32" s="5">
        <v>24000</v>
      </c>
      <c r="F32" s="5">
        <v>24000</v>
      </c>
      <c r="G32" s="5">
        <v>19367</v>
      </c>
      <c r="H32" s="5">
        <v>13743</v>
      </c>
      <c r="I32" s="5">
        <v>24000</v>
      </c>
      <c r="J32" s="9">
        <v>24000</v>
      </c>
    </row>
    <row r="33" spans="1:10" x14ac:dyDescent="0.25">
      <c r="A33" s="56"/>
      <c r="B33" s="114">
        <v>29</v>
      </c>
      <c r="C33" s="130" t="s">
        <v>25</v>
      </c>
      <c r="D33" s="4"/>
      <c r="E33" s="5">
        <v>5000</v>
      </c>
      <c r="F33" s="5">
        <v>5000</v>
      </c>
      <c r="G33" s="5">
        <v>2575</v>
      </c>
      <c r="H33" s="5">
        <v>1951</v>
      </c>
      <c r="I33" s="5">
        <v>5000</v>
      </c>
      <c r="J33" s="9">
        <v>5000</v>
      </c>
    </row>
    <row r="34" spans="1:10" x14ac:dyDescent="0.25">
      <c r="A34" s="56"/>
      <c r="B34" s="114">
        <v>30</v>
      </c>
      <c r="C34" s="130" t="s">
        <v>26</v>
      </c>
      <c r="D34" s="4"/>
      <c r="E34" s="5">
        <v>2000</v>
      </c>
      <c r="F34" s="5">
        <v>2000</v>
      </c>
      <c r="G34" s="5">
        <v>300</v>
      </c>
      <c r="H34" s="5">
        <v>300</v>
      </c>
      <c r="I34" s="5">
        <v>1000</v>
      </c>
      <c r="J34" s="9">
        <v>1000</v>
      </c>
    </row>
    <row r="35" spans="1:10" x14ac:dyDescent="0.25">
      <c r="A35" s="56"/>
      <c r="B35" s="114">
        <v>31</v>
      </c>
      <c r="C35" s="130" t="s">
        <v>27</v>
      </c>
      <c r="D35" s="4"/>
      <c r="E35" s="5">
        <v>50000</v>
      </c>
      <c r="F35" s="5">
        <v>50000</v>
      </c>
      <c r="G35" s="5">
        <v>32521</v>
      </c>
      <c r="H35" s="5">
        <v>15000</v>
      </c>
      <c r="I35" s="5">
        <v>50000</v>
      </c>
      <c r="J35" s="9">
        <v>0</v>
      </c>
    </row>
    <row r="36" spans="1:10" x14ac:dyDescent="0.25">
      <c r="A36" s="56"/>
      <c r="B36" s="114">
        <v>32</v>
      </c>
      <c r="C36" s="130" t="s">
        <v>16</v>
      </c>
      <c r="D36" s="4"/>
      <c r="E36" s="5">
        <v>300000</v>
      </c>
      <c r="F36" s="5">
        <v>766000</v>
      </c>
      <c r="G36" s="5">
        <v>490858</v>
      </c>
      <c r="H36" s="5">
        <v>229133</v>
      </c>
      <c r="I36" s="5">
        <v>450000</v>
      </c>
      <c r="J36" s="9">
        <v>200000</v>
      </c>
    </row>
    <row r="37" spans="1:10" x14ac:dyDescent="0.25">
      <c r="A37" s="56"/>
      <c r="B37" s="114">
        <v>33</v>
      </c>
      <c r="C37" s="121" t="s">
        <v>28</v>
      </c>
      <c r="D37" s="4">
        <v>521</v>
      </c>
      <c r="E37" s="70"/>
      <c r="F37" s="70"/>
      <c r="G37" s="5"/>
      <c r="H37" s="5"/>
      <c r="I37" s="110"/>
      <c r="J37" s="123"/>
    </row>
    <row r="38" spans="1:10" x14ac:dyDescent="0.25">
      <c r="A38" s="56"/>
      <c r="B38" s="114">
        <v>34</v>
      </c>
      <c r="C38" s="121" t="s">
        <v>29</v>
      </c>
      <c r="D38" s="4" t="s">
        <v>37</v>
      </c>
      <c r="E38" s="5"/>
      <c r="F38" s="5"/>
      <c r="G38" s="5"/>
      <c r="H38" s="5"/>
      <c r="I38" s="110"/>
      <c r="J38" s="123"/>
    </row>
    <row r="39" spans="1:10" x14ac:dyDescent="0.25">
      <c r="A39" s="56"/>
      <c r="B39" s="114">
        <v>35</v>
      </c>
      <c r="C39" s="121" t="s">
        <v>30</v>
      </c>
      <c r="D39" s="4" t="s">
        <v>38</v>
      </c>
      <c r="E39" s="5"/>
      <c r="F39" s="5"/>
      <c r="G39" s="5"/>
      <c r="H39" s="5"/>
      <c r="I39" s="110"/>
      <c r="J39" s="123"/>
    </row>
    <row r="40" spans="1:10" x14ac:dyDescent="0.25">
      <c r="A40" s="56"/>
      <c r="B40" s="114">
        <v>36</v>
      </c>
      <c r="C40" s="121" t="s">
        <v>39</v>
      </c>
      <c r="D40" s="4">
        <v>538</v>
      </c>
      <c r="E40" s="5">
        <v>15000</v>
      </c>
      <c r="F40" s="5">
        <v>15000</v>
      </c>
      <c r="G40" s="5">
        <v>6000</v>
      </c>
      <c r="H40" s="5">
        <v>0</v>
      </c>
      <c r="I40" s="5">
        <v>15000</v>
      </c>
      <c r="J40" s="9">
        <v>15000</v>
      </c>
    </row>
    <row r="41" spans="1:10" x14ac:dyDescent="0.25">
      <c r="A41" s="56"/>
      <c r="B41" s="114">
        <v>37</v>
      </c>
      <c r="C41" s="121" t="s">
        <v>40</v>
      </c>
      <c r="D41" s="4">
        <v>549</v>
      </c>
      <c r="E41" s="5">
        <v>100000</v>
      </c>
      <c r="F41" s="5">
        <v>100000</v>
      </c>
      <c r="G41" s="5">
        <v>23583</v>
      </c>
      <c r="H41" s="5">
        <v>23583</v>
      </c>
      <c r="I41" s="5">
        <v>50000</v>
      </c>
      <c r="J41" s="9">
        <v>50000</v>
      </c>
    </row>
    <row r="42" spans="1:10" x14ac:dyDescent="0.25">
      <c r="A42" s="56"/>
      <c r="B42" s="114">
        <v>38</v>
      </c>
      <c r="C42" s="122" t="s">
        <v>41</v>
      </c>
      <c r="D42" s="4"/>
      <c r="E42" s="5">
        <v>40000</v>
      </c>
      <c r="F42" s="5">
        <v>40000</v>
      </c>
      <c r="G42" s="5">
        <v>0</v>
      </c>
      <c r="H42" s="5">
        <v>0</v>
      </c>
      <c r="I42" s="5">
        <v>40000</v>
      </c>
      <c r="J42" s="9">
        <v>40000</v>
      </c>
    </row>
    <row r="43" spans="1:10" x14ac:dyDescent="0.25">
      <c r="A43" s="56"/>
      <c r="B43" s="114">
        <v>39</v>
      </c>
      <c r="C43" s="121" t="s">
        <v>42</v>
      </c>
      <c r="D43" s="4">
        <v>551</v>
      </c>
      <c r="E43" s="5">
        <v>100000</v>
      </c>
      <c r="F43" s="5">
        <v>100000</v>
      </c>
      <c r="G43" s="5">
        <v>0</v>
      </c>
      <c r="H43" s="5">
        <v>0</v>
      </c>
      <c r="I43" s="5">
        <v>100000</v>
      </c>
      <c r="J43" s="9">
        <v>100000</v>
      </c>
    </row>
    <row r="44" spans="1:10" x14ac:dyDescent="0.25">
      <c r="A44" s="56"/>
      <c r="B44" s="114">
        <v>40</v>
      </c>
      <c r="C44" s="122" t="s">
        <v>43</v>
      </c>
      <c r="D44" s="4"/>
      <c r="E44" s="5">
        <v>100000</v>
      </c>
      <c r="F44" s="5">
        <v>100000</v>
      </c>
      <c r="G44" s="5">
        <v>0</v>
      </c>
      <c r="H44" s="5">
        <v>0</v>
      </c>
      <c r="I44" s="5">
        <v>100000</v>
      </c>
      <c r="J44" s="9">
        <v>100000</v>
      </c>
    </row>
    <row r="45" spans="1:10" x14ac:dyDescent="0.25">
      <c r="A45" s="56"/>
      <c r="B45" s="114">
        <v>41</v>
      </c>
      <c r="C45" s="121" t="s">
        <v>44</v>
      </c>
      <c r="D45" s="4">
        <v>558</v>
      </c>
      <c r="E45" s="5">
        <v>100000</v>
      </c>
      <c r="F45" s="5">
        <v>100000</v>
      </c>
      <c r="G45" s="5">
        <v>8038</v>
      </c>
      <c r="H45" s="5">
        <v>5598</v>
      </c>
      <c r="I45" s="5">
        <v>100000</v>
      </c>
      <c r="J45" s="9">
        <v>50000</v>
      </c>
    </row>
    <row r="46" spans="1:10" x14ac:dyDescent="0.25">
      <c r="A46" s="56"/>
      <c r="B46" s="114">
        <v>42</v>
      </c>
      <c r="C46" s="121" t="s">
        <v>51</v>
      </c>
      <c r="D46" s="4">
        <v>591</v>
      </c>
      <c r="E46" s="5">
        <v>1000</v>
      </c>
      <c r="F46" s="5">
        <v>1000</v>
      </c>
      <c r="G46" s="5">
        <v>52</v>
      </c>
      <c r="H46" s="5">
        <v>33</v>
      </c>
      <c r="I46" s="5">
        <v>1000</v>
      </c>
      <c r="J46" s="9">
        <v>1000</v>
      </c>
    </row>
    <row r="47" spans="1:10" x14ac:dyDescent="0.25">
      <c r="A47" s="56"/>
      <c r="B47" s="115">
        <v>43</v>
      </c>
      <c r="C47" s="131" t="s">
        <v>68</v>
      </c>
      <c r="D47" s="21" t="s">
        <v>52</v>
      </c>
      <c r="E47" s="22">
        <f>E48+E49+E50+E51</f>
        <v>26104000</v>
      </c>
      <c r="F47" s="22">
        <f>F48+F49+F50+F51</f>
        <v>27824000</v>
      </c>
      <c r="G47" s="22">
        <f>G48+G49+G50+G51</f>
        <v>21104741</v>
      </c>
      <c r="H47" s="22">
        <f>H48+H49+H50+H51</f>
        <v>13817358</v>
      </c>
      <c r="I47" s="22">
        <f>I48+I49+I50+I51</f>
        <v>28960000</v>
      </c>
      <c r="J47" s="123"/>
    </row>
    <row r="48" spans="1:10" x14ac:dyDescent="0.25">
      <c r="A48" s="56"/>
      <c r="B48" s="115">
        <v>44</v>
      </c>
      <c r="C48" s="132" t="s">
        <v>28</v>
      </c>
      <c r="D48" s="21">
        <v>521</v>
      </c>
      <c r="E48" s="22">
        <v>18000000</v>
      </c>
      <c r="F48" s="22">
        <v>19500000</v>
      </c>
      <c r="G48" s="22">
        <v>15510159</v>
      </c>
      <c r="H48" s="22">
        <v>10178571</v>
      </c>
      <c r="I48" s="22">
        <v>20000000</v>
      </c>
      <c r="J48" s="123"/>
    </row>
    <row r="49" spans="1:10" x14ac:dyDescent="0.25">
      <c r="A49" s="56"/>
      <c r="B49" s="115">
        <v>45</v>
      </c>
      <c r="C49" s="132" t="s">
        <v>45</v>
      </c>
      <c r="D49" s="21">
        <v>524</v>
      </c>
      <c r="E49" s="22">
        <v>6264000</v>
      </c>
      <c r="F49" s="22">
        <v>6464000</v>
      </c>
      <c r="G49" s="22">
        <v>4962787</v>
      </c>
      <c r="H49" s="22">
        <v>3253523</v>
      </c>
      <c r="I49" s="22">
        <v>6960000</v>
      </c>
      <c r="J49" s="123"/>
    </row>
    <row r="50" spans="1:10" x14ac:dyDescent="0.25">
      <c r="A50" s="56"/>
      <c r="B50" s="115">
        <v>46</v>
      </c>
      <c r="C50" s="132" t="s">
        <v>46</v>
      </c>
      <c r="D50" s="21">
        <v>527</v>
      </c>
      <c r="E50" s="22">
        <v>360000</v>
      </c>
      <c r="F50" s="22">
        <v>380000</v>
      </c>
      <c r="G50" s="22">
        <v>362432</v>
      </c>
      <c r="H50" s="22">
        <v>212432</v>
      </c>
      <c r="I50" s="22">
        <v>400000</v>
      </c>
      <c r="J50" s="123"/>
    </row>
    <row r="51" spans="1:10" ht="28.5" customHeight="1" x14ac:dyDescent="0.25">
      <c r="A51" s="56"/>
      <c r="B51" s="115">
        <v>47</v>
      </c>
      <c r="C51" s="133" t="s">
        <v>69</v>
      </c>
      <c r="D51" s="21" t="s">
        <v>52</v>
      </c>
      <c r="E51" s="22">
        <v>1480000</v>
      </c>
      <c r="F51" s="22">
        <v>1480000</v>
      </c>
      <c r="G51" s="22">
        <v>269363</v>
      </c>
      <c r="H51" s="22">
        <v>172832</v>
      </c>
      <c r="I51" s="22">
        <v>1600000</v>
      </c>
      <c r="J51" s="123"/>
    </row>
    <row r="52" spans="1:10" x14ac:dyDescent="0.25">
      <c r="A52" s="56"/>
      <c r="B52" s="115">
        <v>48</v>
      </c>
      <c r="C52" s="134" t="s">
        <v>47</v>
      </c>
      <c r="D52" s="21"/>
      <c r="E52" s="22">
        <v>1000000</v>
      </c>
      <c r="F52" s="22">
        <v>1000000</v>
      </c>
      <c r="G52" s="22">
        <v>114610</v>
      </c>
      <c r="H52" s="22">
        <v>72832</v>
      </c>
      <c r="I52" s="22">
        <v>1100000</v>
      </c>
      <c r="J52" s="123"/>
    </row>
    <row r="53" spans="1:10" x14ac:dyDescent="0.25">
      <c r="A53" s="56"/>
      <c r="B53" s="115">
        <v>49</v>
      </c>
      <c r="C53" s="125" t="s">
        <v>48</v>
      </c>
      <c r="D53" s="21"/>
      <c r="E53" s="22">
        <v>480000</v>
      </c>
      <c r="F53" s="22">
        <v>480000</v>
      </c>
      <c r="G53" s="22">
        <v>154783</v>
      </c>
      <c r="H53" s="22">
        <v>100000</v>
      </c>
      <c r="I53" s="22">
        <v>500000</v>
      </c>
      <c r="J53" s="123"/>
    </row>
    <row r="54" spans="1:10" x14ac:dyDescent="0.25">
      <c r="A54" s="56"/>
      <c r="B54" s="117"/>
      <c r="C54" s="129"/>
      <c r="D54" s="89"/>
      <c r="E54" s="80"/>
      <c r="F54" s="80"/>
      <c r="G54" s="110"/>
      <c r="H54" s="110"/>
      <c r="I54" s="110"/>
      <c r="J54" s="123"/>
    </row>
    <row r="55" spans="1:10" ht="19.5" thickBot="1" x14ac:dyDescent="0.3">
      <c r="A55" s="56"/>
      <c r="B55" s="118">
        <v>50</v>
      </c>
      <c r="C55" s="135" t="s">
        <v>50</v>
      </c>
      <c r="D55" s="106"/>
      <c r="E55" s="107">
        <f>E4-E16</f>
        <v>15000</v>
      </c>
      <c r="F55" s="107">
        <v>15000</v>
      </c>
      <c r="G55" s="107">
        <f>G4-G16</f>
        <v>1587896</v>
      </c>
      <c r="H55" s="107">
        <f>H4-H16</f>
        <v>81275</v>
      </c>
      <c r="I55" s="107">
        <f>I4-I16</f>
        <v>0</v>
      </c>
      <c r="J55" s="136"/>
    </row>
    <row r="56" spans="1:10" x14ac:dyDescent="0.25">
      <c r="A56" s="56"/>
      <c r="B56" s="56"/>
      <c r="C56" s="56"/>
      <c r="D56" s="57"/>
      <c r="E56" s="61"/>
      <c r="F56" s="61"/>
    </row>
    <row r="57" spans="1:10" x14ac:dyDescent="0.25">
      <c r="B57" s="66" t="s">
        <v>70</v>
      </c>
      <c r="C57" s="66"/>
      <c r="D57" s="67"/>
      <c r="E57" s="68"/>
      <c r="F57" s="68"/>
    </row>
    <row r="58" spans="1:10" x14ac:dyDescent="0.25">
      <c r="E58" s="2"/>
      <c r="F58" s="2"/>
    </row>
    <row r="59" spans="1:10" x14ac:dyDescent="0.25">
      <c r="D59"/>
      <c r="E59" s="2"/>
      <c r="F59" s="2"/>
    </row>
    <row r="60" spans="1:10" x14ac:dyDescent="0.25">
      <c r="E60" s="2"/>
      <c r="F60" s="2"/>
    </row>
    <row r="61" spans="1:10" x14ac:dyDescent="0.25">
      <c r="D61"/>
      <c r="E61" s="2"/>
      <c r="F61" s="2"/>
    </row>
    <row r="62" spans="1:10" x14ac:dyDescent="0.25">
      <c r="D62"/>
      <c r="E62" s="2"/>
      <c r="F62" s="2"/>
    </row>
    <row r="63" spans="1:10" x14ac:dyDescent="0.25">
      <c r="D63"/>
      <c r="E63" s="2"/>
      <c r="F63" s="2"/>
    </row>
    <row r="64" spans="1:10" x14ac:dyDescent="0.25">
      <c r="D64"/>
    </row>
  </sheetData>
  <mergeCells count="1">
    <mergeCell ref="B1:E1"/>
  </mergeCells>
  <pageMargins left="0.70866141732283472" right="0.70866141732283472" top="0.78740157480314965" bottom="0.78740157480314965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4"/>
  <sheetViews>
    <sheetView zoomScale="80" zoomScaleNormal="80" workbookViewId="0">
      <selection activeCell="I13" sqref="I13"/>
    </sheetView>
  </sheetViews>
  <sheetFormatPr defaultRowHeight="15" x14ac:dyDescent="0.25"/>
  <cols>
    <col min="1" max="1" width="1.28515625" customWidth="1"/>
    <col min="2" max="2" width="6.85546875" customWidth="1"/>
    <col min="3" max="3" width="80.140625" customWidth="1"/>
    <col min="4" max="4" width="9.140625" style="3"/>
    <col min="5" max="6" width="13.5703125" style="1" customWidth="1"/>
  </cols>
  <sheetData>
    <row r="1" spans="1:7" ht="30.75" customHeight="1" x14ac:dyDescent="0.45">
      <c r="A1" s="56"/>
      <c r="B1" s="139" t="s">
        <v>72</v>
      </c>
      <c r="C1" s="139"/>
      <c r="D1" s="139"/>
      <c r="E1" s="139"/>
      <c r="F1" s="139"/>
      <c r="G1" s="56"/>
    </row>
    <row r="2" spans="1:7" ht="15.75" thickBot="1" x14ac:dyDescent="0.3">
      <c r="A2" s="56"/>
      <c r="B2" s="56"/>
      <c r="C2" s="56"/>
      <c r="D2" s="57"/>
      <c r="E2" s="58"/>
      <c r="F2" s="58"/>
      <c r="G2" s="56"/>
    </row>
    <row r="3" spans="1:7" ht="30.75" customHeight="1" x14ac:dyDescent="0.25">
      <c r="A3" s="56"/>
      <c r="B3" s="95" t="s">
        <v>61</v>
      </c>
      <c r="C3" s="96" t="s">
        <v>76</v>
      </c>
      <c r="D3" s="97" t="s">
        <v>31</v>
      </c>
      <c r="E3" s="98" t="s">
        <v>75</v>
      </c>
      <c r="F3" s="99" t="s">
        <v>74</v>
      </c>
    </row>
    <row r="4" spans="1:7" x14ac:dyDescent="0.25">
      <c r="A4" s="56"/>
      <c r="B4" s="100">
        <v>1</v>
      </c>
      <c r="C4" s="71" t="s">
        <v>0</v>
      </c>
      <c r="D4" s="82" t="s">
        <v>32</v>
      </c>
      <c r="E4" s="83">
        <f t="shared" ref="E4" si="0">+E5+E8+E9+E13+E14</f>
        <v>14115984.91</v>
      </c>
      <c r="F4" s="101">
        <f>+F5+F8+F9+F13+F14</f>
        <v>29831000</v>
      </c>
    </row>
    <row r="5" spans="1:7" x14ac:dyDescent="0.25">
      <c r="A5" s="56"/>
      <c r="B5" s="51">
        <v>2</v>
      </c>
      <c r="C5" s="73" t="s">
        <v>7</v>
      </c>
      <c r="D5" s="4" t="s">
        <v>36</v>
      </c>
      <c r="E5" s="5">
        <f t="shared" ref="E5" si="1">+E6+E7</f>
        <v>1000000</v>
      </c>
      <c r="F5" s="9">
        <f>F6+F7</f>
        <v>2300000</v>
      </c>
    </row>
    <row r="6" spans="1:7" x14ac:dyDescent="0.25">
      <c r="A6" s="56"/>
      <c r="B6" s="51">
        <v>3</v>
      </c>
      <c r="C6" s="75" t="s">
        <v>8</v>
      </c>
      <c r="D6" s="4"/>
      <c r="E6" s="5">
        <v>1000000</v>
      </c>
      <c r="F6" s="9">
        <v>2300000</v>
      </c>
    </row>
    <row r="7" spans="1:7" ht="28.5" customHeight="1" x14ac:dyDescent="0.25">
      <c r="A7" s="56"/>
      <c r="B7" s="51">
        <v>4</v>
      </c>
      <c r="C7" s="84" t="s">
        <v>9</v>
      </c>
      <c r="D7" s="4"/>
      <c r="E7" s="5">
        <v>0</v>
      </c>
      <c r="F7" s="9">
        <v>0</v>
      </c>
    </row>
    <row r="8" spans="1:7" x14ac:dyDescent="0.25">
      <c r="A8" s="56"/>
      <c r="B8" s="52">
        <v>5</v>
      </c>
      <c r="C8" s="85" t="s">
        <v>56</v>
      </c>
      <c r="D8" s="15"/>
      <c r="E8" s="16">
        <v>12526595</v>
      </c>
      <c r="F8" s="17">
        <v>26104000</v>
      </c>
    </row>
    <row r="9" spans="1:7" x14ac:dyDescent="0.25">
      <c r="A9" s="56"/>
      <c r="B9" s="62">
        <v>6</v>
      </c>
      <c r="C9" s="86" t="s">
        <v>57</v>
      </c>
      <c r="D9" s="63" t="s">
        <v>33</v>
      </c>
      <c r="E9" s="64">
        <f t="shared" ref="E9" si="2">+E10+E11+E12</f>
        <v>588726</v>
      </c>
      <c r="F9" s="65">
        <f>+F10+F11+F12</f>
        <v>1376000</v>
      </c>
    </row>
    <row r="10" spans="1:7" x14ac:dyDescent="0.25">
      <c r="A10" s="56"/>
      <c r="B10" s="62">
        <v>7</v>
      </c>
      <c r="C10" s="87" t="s">
        <v>2</v>
      </c>
      <c r="D10" s="63"/>
      <c r="E10" s="64">
        <v>98050</v>
      </c>
      <c r="F10" s="65">
        <v>300000</v>
      </c>
    </row>
    <row r="11" spans="1:7" x14ac:dyDescent="0.25">
      <c r="A11" s="56"/>
      <c r="B11" s="62">
        <v>8</v>
      </c>
      <c r="C11" s="88" t="s">
        <v>3</v>
      </c>
      <c r="D11" s="63"/>
      <c r="E11" s="64">
        <v>0</v>
      </c>
      <c r="F11" s="65">
        <v>25000</v>
      </c>
    </row>
    <row r="12" spans="1:7" x14ac:dyDescent="0.25">
      <c r="A12" s="56"/>
      <c r="B12" s="62">
        <v>9</v>
      </c>
      <c r="C12" s="88" t="s">
        <v>4</v>
      </c>
      <c r="D12" s="63"/>
      <c r="E12" s="64">
        <v>490676</v>
      </c>
      <c r="F12" s="65">
        <v>1051000</v>
      </c>
    </row>
    <row r="13" spans="1:7" x14ac:dyDescent="0.25">
      <c r="A13" s="56"/>
      <c r="B13" s="62">
        <v>10</v>
      </c>
      <c r="C13" s="86" t="s">
        <v>5</v>
      </c>
      <c r="D13" s="63" t="s">
        <v>34</v>
      </c>
      <c r="E13" s="64">
        <v>415</v>
      </c>
      <c r="F13" s="65">
        <v>50000</v>
      </c>
    </row>
    <row r="14" spans="1:7" x14ac:dyDescent="0.25">
      <c r="A14" s="56"/>
      <c r="B14" s="62">
        <v>11</v>
      </c>
      <c r="C14" s="86" t="s">
        <v>6</v>
      </c>
      <c r="D14" s="63" t="s">
        <v>35</v>
      </c>
      <c r="E14" s="64">
        <v>248.91</v>
      </c>
      <c r="F14" s="65">
        <v>1000</v>
      </c>
    </row>
    <row r="15" spans="1:7" x14ac:dyDescent="0.25">
      <c r="A15" s="56"/>
      <c r="B15" s="102"/>
      <c r="C15" s="79"/>
      <c r="D15" s="89"/>
      <c r="E15" s="80"/>
      <c r="F15" s="103"/>
      <c r="G15" s="56"/>
    </row>
    <row r="16" spans="1:7" x14ac:dyDescent="0.25">
      <c r="A16" s="56"/>
      <c r="B16" s="100">
        <v>12</v>
      </c>
      <c r="C16" s="71" t="s">
        <v>10</v>
      </c>
      <c r="D16" s="82" t="s">
        <v>52</v>
      </c>
      <c r="E16" s="83">
        <f>E17+E47</f>
        <v>13075699.949999999</v>
      </c>
      <c r="F16" s="101">
        <f t="shared" ref="F16" si="3">F17+F47</f>
        <v>29816000</v>
      </c>
    </row>
    <row r="17" spans="1:6" x14ac:dyDescent="0.25">
      <c r="A17" s="56"/>
      <c r="B17" s="51">
        <v>13</v>
      </c>
      <c r="C17" s="79" t="s">
        <v>67</v>
      </c>
      <c r="D17" s="89" t="s">
        <v>52</v>
      </c>
      <c r="E17" s="80">
        <f>E18+E24+E28+E29+E30+E31+E37+E38+E39+E40+E41+E43+E45+E46</f>
        <v>1135339.5099999998</v>
      </c>
      <c r="F17" s="103">
        <f t="shared" ref="F17" si="4">F18+F24+F28+F29+F30+F31+F37+F38+F39+F40+F41+F43+F45+F46</f>
        <v>3712000</v>
      </c>
    </row>
    <row r="18" spans="1:6" x14ac:dyDescent="0.25">
      <c r="A18" s="56"/>
      <c r="B18" s="51">
        <v>14</v>
      </c>
      <c r="C18" s="73" t="s">
        <v>11</v>
      </c>
      <c r="D18" s="4">
        <v>501</v>
      </c>
      <c r="E18" s="5">
        <f t="shared" ref="E18:F18" si="5">E19+E20+E21+E22+E23</f>
        <v>745279.62</v>
      </c>
      <c r="F18" s="9">
        <f t="shared" si="5"/>
        <v>1480000</v>
      </c>
    </row>
    <row r="19" spans="1:6" x14ac:dyDescent="0.25">
      <c r="A19" s="56"/>
      <c r="B19" s="51">
        <v>15</v>
      </c>
      <c r="C19" s="75" t="s">
        <v>12</v>
      </c>
      <c r="D19" s="4"/>
      <c r="E19" s="5">
        <v>96410</v>
      </c>
      <c r="F19" s="9">
        <v>150000</v>
      </c>
    </row>
    <row r="20" spans="1:6" x14ac:dyDescent="0.25">
      <c r="A20" s="56"/>
      <c r="B20" s="51">
        <v>16</v>
      </c>
      <c r="C20" s="90" t="s">
        <v>13</v>
      </c>
      <c r="D20" s="4"/>
      <c r="E20" s="5">
        <v>96574.15</v>
      </c>
      <c r="F20" s="9">
        <v>100000</v>
      </c>
    </row>
    <row r="21" spans="1:6" x14ac:dyDescent="0.25">
      <c r="A21" s="56"/>
      <c r="B21" s="51">
        <v>17</v>
      </c>
      <c r="C21" s="90" t="s">
        <v>14</v>
      </c>
      <c r="D21" s="4"/>
      <c r="E21" s="5">
        <v>89415.5</v>
      </c>
      <c r="F21" s="9">
        <v>100000</v>
      </c>
    </row>
    <row r="22" spans="1:6" x14ac:dyDescent="0.25">
      <c r="A22" s="56"/>
      <c r="B22" s="51">
        <v>18</v>
      </c>
      <c r="C22" s="90" t="s">
        <v>15</v>
      </c>
      <c r="D22" s="4"/>
      <c r="E22" s="5">
        <v>4696</v>
      </c>
      <c r="F22" s="9">
        <v>30000</v>
      </c>
    </row>
    <row r="23" spans="1:6" x14ac:dyDescent="0.25">
      <c r="A23" s="56"/>
      <c r="B23" s="51">
        <v>19</v>
      </c>
      <c r="C23" s="90" t="s">
        <v>16</v>
      </c>
      <c r="D23" s="4"/>
      <c r="E23" s="5">
        <v>458183.97</v>
      </c>
      <c r="F23" s="9">
        <v>1100000</v>
      </c>
    </row>
    <row r="24" spans="1:6" x14ac:dyDescent="0.25">
      <c r="A24" s="56"/>
      <c r="B24" s="51">
        <v>20</v>
      </c>
      <c r="C24" s="73" t="s">
        <v>17</v>
      </c>
      <c r="D24" s="4">
        <v>502</v>
      </c>
      <c r="E24" s="5">
        <f>E25+E26+E27</f>
        <v>181416.97</v>
      </c>
      <c r="F24" s="9">
        <f t="shared" ref="F24" si="6">F25+F26+F27</f>
        <v>1460000</v>
      </c>
    </row>
    <row r="25" spans="1:6" x14ac:dyDescent="0.25">
      <c r="A25" s="56"/>
      <c r="B25" s="51">
        <v>21</v>
      </c>
      <c r="C25" s="75" t="s">
        <v>18</v>
      </c>
      <c r="D25" s="4"/>
      <c r="E25" s="5">
        <v>181416.97</v>
      </c>
      <c r="F25" s="9">
        <v>950000</v>
      </c>
    </row>
    <row r="26" spans="1:6" x14ac:dyDescent="0.25">
      <c r="A26" s="56"/>
      <c r="B26" s="51">
        <v>22</v>
      </c>
      <c r="C26" s="90" t="s">
        <v>19</v>
      </c>
      <c r="D26" s="4"/>
      <c r="E26" s="5">
        <v>0</v>
      </c>
      <c r="F26" s="9">
        <v>160000</v>
      </c>
    </row>
    <row r="27" spans="1:6" x14ac:dyDescent="0.25">
      <c r="A27" s="56"/>
      <c r="B27" s="51">
        <v>23</v>
      </c>
      <c r="C27" s="90" t="s">
        <v>49</v>
      </c>
      <c r="D27" s="4"/>
      <c r="E27" s="5">
        <v>0</v>
      </c>
      <c r="F27" s="9">
        <v>350000</v>
      </c>
    </row>
    <row r="28" spans="1:6" x14ac:dyDescent="0.25">
      <c r="A28" s="56"/>
      <c r="B28" s="51">
        <v>24</v>
      </c>
      <c r="C28" s="73" t="s">
        <v>20</v>
      </c>
      <c r="D28" s="4">
        <v>511</v>
      </c>
      <c r="E28" s="5">
        <v>9488.82</v>
      </c>
      <c r="F28" s="9">
        <v>50000</v>
      </c>
    </row>
    <row r="29" spans="1:6" x14ac:dyDescent="0.25">
      <c r="A29" s="56"/>
      <c r="B29" s="51">
        <v>25</v>
      </c>
      <c r="C29" s="73" t="s">
        <v>21</v>
      </c>
      <c r="D29" s="4">
        <v>512</v>
      </c>
      <c r="E29" s="5">
        <v>0</v>
      </c>
      <c r="F29" s="9">
        <v>20000</v>
      </c>
    </row>
    <row r="30" spans="1:6" x14ac:dyDescent="0.25">
      <c r="A30" s="56"/>
      <c r="B30" s="51">
        <v>26</v>
      </c>
      <c r="C30" s="73" t="s">
        <v>22</v>
      </c>
      <c r="D30" s="4">
        <v>513</v>
      </c>
      <c r="E30" s="5">
        <v>796</v>
      </c>
      <c r="F30" s="9">
        <v>5000</v>
      </c>
    </row>
    <row r="31" spans="1:6" x14ac:dyDescent="0.25">
      <c r="A31" s="56"/>
      <c r="B31" s="51">
        <v>27</v>
      </c>
      <c r="C31" s="73" t="s">
        <v>23</v>
      </c>
      <c r="D31" s="4">
        <v>518</v>
      </c>
      <c r="E31" s="5">
        <f t="shared" ref="E31:F31" si="7">E32+E33+E34+E35+E36</f>
        <v>154694.64000000001</v>
      </c>
      <c r="F31" s="9">
        <f t="shared" si="7"/>
        <v>381000</v>
      </c>
    </row>
    <row r="32" spans="1:6" x14ac:dyDescent="0.25">
      <c r="A32" s="56"/>
      <c r="B32" s="51">
        <v>28</v>
      </c>
      <c r="C32" s="75" t="s">
        <v>24</v>
      </c>
      <c r="D32" s="4"/>
      <c r="E32" s="5">
        <v>11319</v>
      </c>
      <c r="F32" s="9">
        <v>24000</v>
      </c>
    </row>
    <row r="33" spans="1:6" x14ac:dyDescent="0.25">
      <c r="A33" s="56"/>
      <c r="B33" s="51">
        <v>29</v>
      </c>
      <c r="C33" s="90" t="s">
        <v>25</v>
      </c>
      <c r="D33" s="4"/>
      <c r="E33" s="5">
        <v>1152</v>
      </c>
      <c r="F33" s="9">
        <v>5000</v>
      </c>
    </row>
    <row r="34" spans="1:6" x14ac:dyDescent="0.25">
      <c r="A34" s="56"/>
      <c r="B34" s="51">
        <v>30</v>
      </c>
      <c r="C34" s="90" t="s">
        <v>26</v>
      </c>
      <c r="D34" s="4"/>
      <c r="E34" s="5">
        <v>600</v>
      </c>
      <c r="F34" s="9">
        <v>2000</v>
      </c>
    </row>
    <row r="35" spans="1:6" x14ac:dyDescent="0.25">
      <c r="A35" s="56"/>
      <c r="B35" s="51">
        <v>31</v>
      </c>
      <c r="C35" s="90" t="s">
        <v>27</v>
      </c>
      <c r="D35" s="4"/>
      <c r="E35" s="5">
        <v>2915</v>
      </c>
      <c r="F35" s="9">
        <v>50000</v>
      </c>
    </row>
    <row r="36" spans="1:6" x14ac:dyDescent="0.25">
      <c r="A36" s="56"/>
      <c r="B36" s="51">
        <v>32</v>
      </c>
      <c r="C36" s="90" t="s">
        <v>16</v>
      </c>
      <c r="D36" s="4"/>
      <c r="E36" s="5">
        <v>138708.64000000001</v>
      </c>
      <c r="F36" s="9">
        <v>300000</v>
      </c>
    </row>
    <row r="37" spans="1:6" x14ac:dyDescent="0.25">
      <c r="A37" s="56"/>
      <c r="B37" s="51">
        <v>33</v>
      </c>
      <c r="C37" s="73" t="s">
        <v>28</v>
      </c>
      <c r="D37" s="4">
        <v>521</v>
      </c>
      <c r="E37" s="5">
        <v>0</v>
      </c>
      <c r="F37" s="9"/>
    </row>
    <row r="38" spans="1:6" x14ac:dyDescent="0.25">
      <c r="A38" s="56"/>
      <c r="B38" s="51">
        <v>34</v>
      </c>
      <c r="C38" s="73" t="s">
        <v>29</v>
      </c>
      <c r="D38" s="4" t="s">
        <v>37</v>
      </c>
      <c r="E38" s="5">
        <v>0</v>
      </c>
      <c r="F38" s="9"/>
    </row>
    <row r="39" spans="1:6" x14ac:dyDescent="0.25">
      <c r="A39" s="56"/>
      <c r="B39" s="51">
        <v>35</v>
      </c>
      <c r="C39" s="73" t="s">
        <v>30</v>
      </c>
      <c r="D39" s="4" t="s">
        <v>38</v>
      </c>
      <c r="E39" s="5">
        <v>0</v>
      </c>
      <c r="F39" s="9"/>
    </row>
    <row r="40" spans="1:6" x14ac:dyDescent="0.25">
      <c r="A40" s="56"/>
      <c r="B40" s="51">
        <v>36</v>
      </c>
      <c r="C40" s="73" t="s">
        <v>39</v>
      </c>
      <c r="D40" s="4">
        <v>538</v>
      </c>
      <c r="E40" s="5">
        <v>10576</v>
      </c>
      <c r="F40" s="9">
        <v>15000</v>
      </c>
    </row>
    <row r="41" spans="1:6" x14ac:dyDescent="0.25">
      <c r="A41" s="56"/>
      <c r="B41" s="51">
        <v>37</v>
      </c>
      <c r="C41" s="73" t="s">
        <v>40</v>
      </c>
      <c r="D41" s="4">
        <v>549</v>
      </c>
      <c r="E41" s="5">
        <v>12738.88</v>
      </c>
      <c r="F41" s="9">
        <v>100000</v>
      </c>
    </row>
    <row r="42" spans="1:6" x14ac:dyDescent="0.25">
      <c r="A42" s="56"/>
      <c r="B42" s="51">
        <v>38</v>
      </c>
      <c r="C42" s="75" t="s">
        <v>41</v>
      </c>
      <c r="D42" s="4"/>
      <c r="E42" s="5">
        <v>0</v>
      </c>
      <c r="F42" s="9">
        <v>40000</v>
      </c>
    </row>
    <row r="43" spans="1:6" x14ac:dyDescent="0.25">
      <c r="A43" s="56"/>
      <c r="B43" s="51">
        <v>39</v>
      </c>
      <c r="C43" s="73" t="s">
        <v>42</v>
      </c>
      <c r="D43" s="4">
        <v>551</v>
      </c>
      <c r="E43" s="5">
        <v>0</v>
      </c>
      <c r="F43" s="9">
        <v>100000</v>
      </c>
    </row>
    <row r="44" spans="1:6" x14ac:dyDescent="0.25">
      <c r="A44" s="56"/>
      <c r="B44" s="51">
        <v>40</v>
      </c>
      <c r="C44" s="75" t="s">
        <v>43</v>
      </c>
      <c r="D44" s="4"/>
      <c r="E44" s="5">
        <v>0</v>
      </c>
      <c r="F44" s="9">
        <v>100000</v>
      </c>
    </row>
    <row r="45" spans="1:6" x14ac:dyDescent="0.25">
      <c r="A45" s="56"/>
      <c r="B45" s="51">
        <v>41</v>
      </c>
      <c r="C45" s="73" t="s">
        <v>44</v>
      </c>
      <c r="D45" s="4">
        <v>558</v>
      </c>
      <c r="E45" s="5">
        <v>20301.29</v>
      </c>
      <c r="F45" s="9">
        <v>100000</v>
      </c>
    </row>
    <row r="46" spans="1:6" x14ac:dyDescent="0.25">
      <c r="A46" s="56"/>
      <c r="B46" s="51">
        <v>42</v>
      </c>
      <c r="C46" s="73" t="s">
        <v>51</v>
      </c>
      <c r="D46" s="4">
        <v>591</v>
      </c>
      <c r="E46" s="5">
        <v>47.29</v>
      </c>
      <c r="F46" s="9">
        <v>1000</v>
      </c>
    </row>
    <row r="47" spans="1:6" x14ac:dyDescent="0.25">
      <c r="A47" s="56"/>
      <c r="B47" s="52">
        <v>43</v>
      </c>
      <c r="C47" s="91" t="s">
        <v>68</v>
      </c>
      <c r="D47" s="21" t="s">
        <v>52</v>
      </c>
      <c r="E47" s="22">
        <f t="shared" ref="E47" si="8">E48+E49+E50+E51</f>
        <v>11940360.439999999</v>
      </c>
      <c r="F47" s="23">
        <f>F48+F49+F50+F51</f>
        <v>26104000</v>
      </c>
    </row>
    <row r="48" spans="1:6" x14ac:dyDescent="0.25">
      <c r="A48" s="56"/>
      <c r="B48" s="52">
        <v>44</v>
      </c>
      <c r="C48" s="92" t="s">
        <v>28</v>
      </c>
      <c r="D48" s="21">
        <v>521</v>
      </c>
      <c r="E48" s="22">
        <v>8710061</v>
      </c>
      <c r="F48" s="23">
        <v>18000000</v>
      </c>
    </row>
    <row r="49" spans="1:6" x14ac:dyDescent="0.25">
      <c r="A49" s="56"/>
      <c r="B49" s="52">
        <v>45</v>
      </c>
      <c r="C49" s="92" t="s">
        <v>45</v>
      </c>
      <c r="D49" s="21">
        <v>524</v>
      </c>
      <c r="E49" s="22">
        <v>2867194</v>
      </c>
      <c r="F49" s="23">
        <v>6264000</v>
      </c>
    </row>
    <row r="50" spans="1:6" x14ac:dyDescent="0.25">
      <c r="A50" s="56"/>
      <c r="B50" s="52">
        <v>46</v>
      </c>
      <c r="C50" s="92" t="s">
        <v>46</v>
      </c>
      <c r="D50" s="21">
        <v>527</v>
      </c>
      <c r="E50" s="22">
        <v>194451</v>
      </c>
      <c r="F50" s="23">
        <v>360000</v>
      </c>
    </row>
    <row r="51" spans="1:6" ht="28.5" customHeight="1" x14ac:dyDescent="0.25">
      <c r="A51" s="56"/>
      <c r="B51" s="52">
        <v>47</v>
      </c>
      <c r="C51" s="93" t="s">
        <v>69</v>
      </c>
      <c r="D51" s="21" t="s">
        <v>52</v>
      </c>
      <c r="E51" s="22">
        <f>E52+E53</f>
        <v>168654.44</v>
      </c>
      <c r="F51" s="23">
        <v>1480000</v>
      </c>
    </row>
    <row r="52" spans="1:6" x14ac:dyDescent="0.25">
      <c r="A52" s="56"/>
      <c r="B52" s="52">
        <v>48</v>
      </c>
      <c r="C52" s="94" t="s">
        <v>47</v>
      </c>
      <c r="D52" s="21"/>
      <c r="E52" s="22">
        <v>110554.44</v>
      </c>
      <c r="F52" s="23">
        <v>1000000</v>
      </c>
    </row>
    <row r="53" spans="1:6" x14ac:dyDescent="0.25">
      <c r="A53" s="56"/>
      <c r="B53" s="52">
        <v>49</v>
      </c>
      <c r="C53" s="85" t="s">
        <v>48</v>
      </c>
      <c r="D53" s="21"/>
      <c r="E53" s="22">
        <v>58100</v>
      </c>
      <c r="F53" s="23">
        <v>480000</v>
      </c>
    </row>
    <row r="54" spans="1:6" x14ac:dyDescent="0.25">
      <c r="A54" s="56"/>
      <c r="B54" s="102"/>
      <c r="C54" s="79"/>
      <c r="D54" s="89"/>
      <c r="E54" s="80"/>
      <c r="F54" s="103"/>
    </row>
    <row r="55" spans="1:6" ht="19.5" thickBot="1" x14ac:dyDescent="0.3">
      <c r="A55" s="56"/>
      <c r="B55" s="104">
        <v>50</v>
      </c>
      <c r="C55" s="105" t="s">
        <v>50</v>
      </c>
      <c r="D55" s="106"/>
      <c r="E55" s="107">
        <f t="shared" ref="E55" si="9">+E4-E16</f>
        <v>1040284.9600000009</v>
      </c>
      <c r="F55" s="108">
        <f>F4-F16</f>
        <v>15000</v>
      </c>
    </row>
    <row r="56" spans="1:6" x14ac:dyDescent="0.25">
      <c r="A56" s="56"/>
      <c r="B56" s="56"/>
      <c r="C56" s="56"/>
      <c r="D56" s="57"/>
      <c r="E56" s="61"/>
      <c r="F56" s="61"/>
    </row>
    <row r="57" spans="1:6" x14ac:dyDescent="0.25">
      <c r="B57" s="66" t="s">
        <v>70</v>
      </c>
      <c r="C57" s="66"/>
      <c r="D57" s="67"/>
      <c r="E57" s="68"/>
      <c r="F57" s="68"/>
    </row>
    <row r="58" spans="1:6" x14ac:dyDescent="0.25">
      <c r="E58" s="2"/>
      <c r="F58" s="2"/>
    </row>
    <row r="59" spans="1:6" x14ac:dyDescent="0.25">
      <c r="D59"/>
      <c r="E59" s="2"/>
      <c r="F59" s="2"/>
    </row>
    <row r="60" spans="1:6" x14ac:dyDescent="0.25">
      <c r="E60" s="2"/>
      <c r="F60" s="2"/>
    </row>
    <row r="61" spans="1:6" x14ac:dyDescent="0.25">
      <c r="D61"/>
      <c r="E61" s="2"/>
      <c r="F61" s="2"/>
    </row>
    <row r="62" spans="1:6" x14ac:dyDescent="0.25">
      <c r="D62"/>
      <c r="E62" s="2"/>
      <c r="F62" s="2"/>
    </row>
    <row r="63" spans="1:6" x14ac:dyDescent="0.25">
      <c r="D63"/>
      <c r="E63" s="2"/>
      <c r="F63" s="2"/>
    </row>
    <row r="64" spans="1:6" x14ac:dyDescent="0.25">
      <c r="D64"/>
    </row>
  </sheetData>
  <mergeCells count="1">
    <mergeCell ref="B1:F1"/>
  </mergeCells>
  <pageMargins left="0.70866141732283472" right="0.70866141732283472" top="0.78740157480314965" bottom="0.78740157480314965" header="0.31496062992125984" footer="0.31496062992125984"/>
  <pageSetup paperSize="9" scale="6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5"/>
  <sheetViews>
    <sheetView workbookViewId="0">
      <selection activeCell="B1" sqref="B1:G1"/>
    </sheetView>
  </sheetViews>
  <sheetFormatPr defaultRowHeight="15" x14ac:dyDescent="0.25"/>
  <cols>
    <col min="1" max="1" width="1.28515625" customWidth="1"/>
    <col min="2" max="2" width="6.85546875" customWidth="1"/>
    <col min="3" max="3" width="80.140625" customWidth="1"/>
    <col min="4" max="4" width="9.140625" style="3"/>
    <col min="5" max="7" width="13.5703125" style="1" customWidth="1"/>
  </cols>
  <sheetData>
    <row r="1" spans="1:8" ht="30.75" customHeight="1" x14ac:dyDescent="0.45">
      <c r="A1" s="56"/>
      <c r="B1" s="139" t="s">
        <v>65</v>
      </c>
      <c r="C1" s="139"/>
      <c r="D1" s="139"/>
      <c r="E1" s="139"/>
      <c r="F1" s="139"/>
      <c r="G1" s="139"/>
      <c r="H1" s="56"/>
    </row>
    <row r="2" spans="1:8" ht="15.75" thickBot="1" x14ac:dyDescent="0.3">
      <c r="A2" s="56"/>
      <c r="B2" s="56"/>
      <c r="C2" s="56"/>
      <c r="D2" s="57"/>
      <c r="E2" s="58"/>
      <c r="F2" s="58"/>
      <c r="G2" s="58"/>
      <c r="H2" s="56"/>
    </row>
    <row r="3" spans="1:8" ht="30.75" customHeight="1" thickBot="1" x14ac:dyDescent="0.3">
      <c r="A3" s="56"/>
      <c r="B3" s="49" t="s">
        <v>61</v>
      </c>
      <c r="C3" s="33" t="s">
        <v>66</v>
      </c>
      <c r="D3" s="6" t="s">
        <v>31</v>
      </c>
      <c r="E3" s="7" t="s">
        <v>62</v>
      </c>
      <c r="F3" s="7" t="s">
        <v>63</v>
      </c>
      <c r="G3" s="8" t="s">
        <v>64</v>
      </c>
    </row>
    <row r="4" spans="1:8" x14ac:dyDescent="0.25">
      <c r="A4" s="56"/>
      <c r="B4" s="50">
        <v>1</v>
      </c>
      <c r="C4" s="34" t="s">
        <v>0</v>
      </c>
      <c r="D4" s="12" t="s">
        <v>32</v>
      </c>
      <c r="E4" s="10"/>
      <c r="F4" s="10"/>
      <c r="G4" s="11"/>
    </row>
    <row r="5" spans="1:8" x14ac:dyDescent="0.25">
      <c r="A5" s="56"/>
      <c r="B5" s="51">
        <v>2</v>
      </c>
      <c r="C5" s="35" t="s">
        <v>7</v>
      </c>
      <c r="D5" s="4" t="s">
        <v>36</v>
      </c>
      <c r="E5" s="5"/>
      <c r="F5" s="5"/>
      <c r="G5" s="9"/>
    </row>
    <row r="6" spans="1:8" x14ac:dyDescent="0.25">
      <c r="A6" s="56"/>
      <c r="B6" s="51">
        <v>3</v>
      </c>
      <c r="C6" s="36" t="s">
        <v>8</v>
      </c>
      <c r="D6" s="4"/>
      <c r="E6" s="5"/>
      <c r="F6" s="5"/>
      <c r="G6" s="9"/>
    </row>
    <row r="7" spans="1:8" ht="28.5" customHeight="1" x14ac:dyDescent="0.25">
      <c r="A7" s="56"/>
      <c r="B7" s="51">
        <v>4</v>
      </c>
      <c r="C7" s="37" t="s">
        <v>9</v>
      </c>
      <c r="D7" s="4"/>
      <c r="E7" s="5"/>
      <c r="F7" s="5"/>
      <c r="G7" s="9"/>
    </row>
    <row r="8" spans="1:8" x14ac:dyDescent="0.25">
      <c r="A8" s="56"/>
      <c r="B8" s="52">
        <v>5</v>
      </c>
      <c r="C8" s="38" t="s">
        <v>56</v>
      </c>
      <c r="D8" s="15"/>
      <c r="E8" s="16"/>
      <c r="F8" s="16"/>
      <c r="G8" s="17"/>
    </row>
    <row r="9" spans="1:8" x14ac:dyDescent="0.25">
      <c r="A9" s="56"/>
      <c r="B9" s="52">
        <v>6</v>
      </c>
      <c r="C9" s="39" t="s">
        <v>57</v>
      </c>
      <c r="D9" s="15" t="s">
        <v>33</v>
      </c>
      <c r="E9" s="16"/>
      <c r="F9" s="16"/>
      <c r="G9" s="17"/>
    </row>
    <row r="10" spans="1:8" x14ac:dyDescent="0.25">
      <c r="A10" s="56"/>
      <c r="B10" s="52">
        <v>7</v>
      </c>
      <c r="C10" s="40" t="s">
        <v>2</v>
      </c>
      <c r="D10" s="15"/>
      <c r="E10" s="16"/>
      <c r="F10" s="16"/>
      <c r="G10" s="17"/>
    </row>
    <row r="11" spans="1:8" x14ac:dyDescent="0.25">
      <c r="A11" s="56"/>
      <c r="B11" s="52">
        <v>8</v>
      </c>
      <c r="C11" s="38" t="s">
        <v>3</v>
      </c>
      <c r="D11" s="15"/>
      <c r="E11" s="16"/>
      <c r="F11" s="16"/>
      <c r="G11" s="17"/>
    </row>
    <row r="12" spans="1:8" x14ac:dyDescent="0.25">
      <c r="A12" s="56"/>
      <c r="B12" s="52">
        <v>9</v>
      </c>
      <c r="C12" s="38" t="s">
        <v>4</v>
      </c>
      <c r="D12" s="15"/>
      <c r="E12" s="16"/>
      <c r="F12" s="16"/>
      <c r="G12" s="17"/>
    </row>
    <row r="13" spans="1:8" x14ac:dyDescent="0.25">
      <c r="A13" s="56"/>
      <c r="B13" s="52">
        <v>10</v>
      </c>
      <c r="C13" s="39" t="s">
        <v>5</v>
      </c>
      <c r="D13" s="15" t="s">
        <v>34</v>
      </c>
      <c r="E13" s="16"/>
      <c r="F13" s="16"/>
      <c r="G13" s="17"/>
    </row>
    <row r="14" spans="1:8" ht="15.75" thickBot="1" x14ac:dyDescent="0.3">
      <c r="A14" s="56"/>
      <c r="B14" s="53">
        <v>11</v>
      </c>
      <c r="C14" s="41" t="s">
        <v>6</v>
      </c>
      <c r="D14" s="18" t="s">
        <v>35</v>
      </c>
      <c r="E14" s="19"/>
      <c r="F14" s="19"/>
      <c r="G14" s="20"/>
    </row>
    <row r="15" spans="1:8" ht="15.75" thickBot="1" x14ac:dyDescent="0.3">
      <c r="A15" s="56"/>
      <c r="B15" s="56"/>
      <c r="C15" s="59"/>
      <c r="D15" s="60"/>
      <c r="E15" s="61"/>
      <c r="F15" s="61"/>
      <c r="G15" s="61"/>
      <c r="H15" s="56"/>
    </row>
    <row r="16" spans="1:8" x14ac:dyDescent="0.25">
      <c r="A16" s="56"/>
      <c r="B16" s="50">
        <v>12</v>
      </c>
      <c r="C16" s="34" t="s">
        <v>10</v>
      </c>
      <c r="D16" s="12" t="s">
        <v>52</v>
      </c>
      <c r="E16" s="10"/>
      <c r="F16" s="10"/>
      <c r="G16" s="11"/>
    </row>
    <row r="17" spans="1:7" x14ac:dyDescent="0.25">
      <c r="A17" s="56"/>
      <c r="B17" s="51">
        <v>13</v>
      </c>
      <c r="C17" s="42" t="s">
        <v>58</v>
      </c>
      <c r="D17" s="27" t="s">
        <v>52</v>
      </c>
      <c r="E17" s="28"/>
      <c r="F17" s="28"/>
      <c r="G17" s="29"/>
    </row>
    <row r="18" spans="1:7" x14ac:dyDescent="0.25">
      <c r="A18" s="56"/>
      <c r="B18" s="51">
        <v>14</v>
      </c>
      <c r="C18" s="35" t="s">
        <v>11</v>
      </c>
      <c r="D18" s="4">
        <v>501</v>
      </c>
      <c r="E18" s="5"/>
      <c r="F18" s="5"/>
      <c r="G18" s="9"/>
    </row>
    <row r="19" spans="1:7" x14ac:dyDescent="0.25">
      <c r="A19" s="56"/>
      <c r="B19" s="51">
        <v>15</v>
      </c>
      <c r="C19" s="36" t="s">
        <v>12</v>
      </c>
      <c r="D19" s="4"/>
      <c r="E19" s="5"/>
      <c r="F19" s="5"/>
      <c r="G19" s="9"/>
    </row>
    <row r="20" spans="1:7" x14ac:dyDescent="0.25">
      <c r="A20" s="56"/>
      <c r="B20" s="51">
        <v>16</v>
      </c>
      <c r="C20" s="43" t="s">
        <v>13</v>
      </c>
      <c r="D20" s="4"/>
      <c r="E20" s="5"/>
      <c r="F20" s="5"/>
      <c r="G20" s="9"/>
    </row>
    <row r="21" spans="1:7" x14ac:dyDescent="0.25">
      <c r="A21" s="56"/>
      <c r="B21" s="51">
        <v>17</v>
      </c>
      <c r="C21" s="43" t="s">
        <v>14</v>
      </c>
      <c r="D21" s="4"/>
      <c r="E21" s="5"/>
      <c r="F21" s="5"/>
      <c r="G21" s="9"/>
    </row>
    <row r="22" spans="1:7" x14ac:dyDescent="0.25">
      <c r="A22" s="56"/>
      <c r="B22" s="51">
        <v>18</v>
      </c>
      <c r="C22" s="43" t="s">
        <v>15</v>
      </c>
      <c r="D22" s="4"/>
      <c r="E22" s="5"/>
      <c r="F22" s="5"/>
      <c r="G22" s="9"/>
    </row>
    <row r="23" spans="1:7" x14ac:dyDescent="0.25">
      <c r="A23" s="56"/>
      <c r="B23" s="51">
        <v>19</v>
      </c>
      <c r="C23" s="43" t="s">
        <v>16</v>
      </c>
      <c r="D23" s="4"/>
      <c r="E23" s="5"/>
      <c r="F23" s="5"/>
      <c r="G23" s="9"/>
    </row>
    <row r="24" spans="1:7" x14ac:dyDescent="0.25">
      <c r="A24" s="56"/>
      <c r="B24" s="51">
        <v>20</v>
      </c>
      <c r="C24" s="35" t="s">
        <v>17</v>
      </c>
      <c r="D24" s="4">
        <v>502</v>
      </c>
      <c r="E24" s="5"/>
      <c r="F24" s="5"/>
      <c r="G24" s="9"/>
    </row>
    <row r="25" spans="1:7" x14ac:dyDescent="0.25">
      <c r="A25" s="56"/>
      <c r="B25" s="51">
        <v>21</v>
      </c>
      <c r="C25" s="36" t="s">
        <v>18</v>
      </c>
      <c r="D25" s="4"/>
      <c r="E25" s="5"/>
      <c r="F25" s="5"/>
      <c r="G25" s="9"/>
    </row>
    <row r="26" spans="1:7" x14ac:dyDescent="0.25">
      <c r="A26" s="56"/>
      <c r="B26" s="51">
        <v>22</v>
      </c>
      <c r="C26" s="43" t="s">
        <v>19</v>
      </c>
      <c r="D26" s="4"/>
      <c r="E26" s="5"/>
      <c r="F26" s="5"/>
      <c r="G26" s="9"/>
    </row>
    <row r="27" spans="1:7" x14ac:dyDescent="0.25">
      <c r="A27" s="56"/>
      <c r="B27" s="51">
        <v>23</v>
      </c>
      <c r="C27" s="43" t="s">
        <v>49</v>
      </c>
      <c r="D27" s="4"/>
      <c r="E27" s="5"/>
      <c r="F27" s="5"/>
      <c r="G27" s="9"/>
    </row>
    <row r="28" spans="1:7" x14ac:dyDescent="0.25">
      <c r="A28" s="56"/>
      <c r="B28" s="51">
        <v>24</v>
      </c>
      <c r="C28" s="35" t="s">
        <v>20</v>
      </c>
      <c r="D28" s="4">
        <v>511</v>
      </c>
      <c r="E28" s="5"/>
      <c r="F28" s="5"/>
      <c r="G28" s="9"/>
    </row>
    <row r="29" spans="1:7" x14ac:dyDescent="0.25">
      <c r="A29" s="56"/>
      <c r="B29" s="51">
        <v>25</v>
      </c>
      <c r="C29" s="35" t="s">
        <v>21</v>
      </c>
      <c r="D29" s="4">
        <v>512</v>
      </c>
      <c r="E29" s="5"/>
      <c r="F29" s="5"/>
      <c r="G29" s="9"/>
    </row>
    <row r="30" spans="1:7" x14ac:dyDescent="0.25">
      <c r="A30" s="56"/>
      <c r="B30" s="51">
        <v>26</v>
      </c>
      <c r="C30" s="35" t="s">
        <v>22</v>
      </c>
      <c r="D30" s="4">
        <v>513</v>
      </c>
      <c r="E30" s="5"/>
      <c r="F30" s="5"/>
      <c r="G30" s="9"/>
    </row>
    <row r="31" spans="1:7" x14ac:dyDescent="0.25">
      <c r="A31" s="56"/>
      <c r="B31" s="51">
        <v>27</v>
      </c>
      <c r="C31" s="35" t="s">
        <v>23</v>
      </c>
      <c r="D31" s="4">
        <v>518</v>
      </c>
      <c r="E31" s="5"/>
      <c r="F31" s="5"/>
      <c r="G31" s="9"/>
    </row>
    <row r="32" spans="1:7" x14ac:dyDescent="0.25">
      <c r="A32" s="56"/>
      <c r="B32" s="51">
        <v>28</v>
      </c>
      <c r="C32" s="36" t="s">
        <v>24</v>
      </c>
      <c r="D32" s="4"/>
      <c r="E32" s="5"/>
      <c r="F32" s="5"/>
      <c r="G32" s="9"/>
    </row>
    <row r="33" spans="1:7" x14ac:dyDescent="0.25">
      <c r="A33" s="56"/>
      <c r="B33" s="51">
        <v>29</v>
      </c>
      <c r="C33" s="43" t="s">
        <v>25</v>
      </c>
      <c r="D33" s="4"/>
      <c r="E33" s="5"/>
      <c r="F33" s="5"/>
      <c r="G33" s="9"/>
    </row>
    <row r="34" spans="1:7" x14ac:dyDescent="0.25">
      <c r="A34" s="56"/>
      <c r="B34" s="51">
        <v>30</v>
      </c>
      <c r="C34" s="43" t="s">
        <v>26</v>
      </c>
      <c r="D34" s="4"/>
      <c r="E34" s="5"/>
      <c r="F34" s="5"/>
      <c r="G34" s="9"/>
    </row>
    <row r="35" spans="1:7" x14ac:dyDescent="0.25">
      <c r="A35" s="56"/>
      <c r="B35" s="51">
        <v>31</v>
      </c>
      <c r="C35" s="43" t="s">
        <v>27</v>
      </c>
      <c r="D35" s="4"/>
      <c r="E35" s="5"/>
      <c r="F35" s="5"/>
      <c r="G35" s="9"/>
    </row>
    <row r="36" spans="1:7" x14ac:dyDescent="0.25">
      <c r="A36" s="56"/>
      <c r="B36" s="51">
        <v>32</v>
      </c>
      <c r="C36" s="43" t="s">
        <v>16</v>
      </c>
      <c r="D36" s="4"/>
      <c r="E36" s="5"/>
      <c r="F36" s="5"/>
      <c r="G36" s="9"/>
    </row>
    <row r="37" spans="1:7" x14ac:dyDescent="0.25">
      <c r="A37" s="56"/>
      <c r="B37" s="51">
        <v>33</v>
      </c>
      <c r="C37" s="35" t="s">
        <v>28</v>
      </c>
      <c r="D37" s="4">
        <v>521</v>
      </c>
      <c r="E37" s="5"/>
      <c r="F37" s="5"/>
      <c r="G37" s="9"/>
    </row>
    <row r="38" spans="1:7" x14ac:dyDescent="0.25">
      <c r="A38" s="56"/>
      <c r="B38" s="51">
        <v>34</v>
      </c>
      <c r="C38" s="35" t="s">
        <v>29</v>
      </c>
      <c r="D38" s="4" t="s">
        <v>37</v>
      </c>
      <c r="E38" s="5"/>
      <c r="F38" s="5"/>
      <c r="G38" s="9"/>
    </row>
    <row r="39" spans="1:7" x14ac:dyDescent="0.25">
      <c r="A39" s="56"/>
      <c r="B39" s="51">
        <v>35</v>
      </c>
      <c r="C39" s="35" t="s">
        <v>30</v>
      </c>
      <c r="D39" s="4" t="s">
        <v>38</v>
      </c>
      <c r="E39" s="5"/>
      <c r="F39" s="5"/>
      <c r="G39" s="9"/>
    </row>
    <row r="40" spans="1:7" x14ac:dyDescent="0.25">
      <c r="A40" s="56"/>
      <c r="B40" s="51">
        <v>36</v>
      </c>
      <c r="C40" s="35" t="s">
        <v>39</v>
      </c>
      <c r="D40" s="4">
        <v>538</v>
      </c>
      <c r="E40" s="5"/>
      <c r="F40" s="5"/>
      <c r="G40" s="9"/>
    </row>
    <row r="41" spans="1:7" x14ac:dyDescent="0.25">
      <c r="A41" s="56"/>
      <c r="B41" s="51">
        <v>37</v>
      </c>
      <c r="C41" s="35" t="s">
        <v>40</v>
      </c>
      <c r="D41" s="4">
        <v>549</v>
      </c>
      <c r="E41" s="5"/>
      <c r="F41" s="5"/>
      <c r="G41" s="9"/>
    </row>
    <row r="42" spans="1:7" x14ac:dyDescent="0.25">
      <c r="A42" s="56"/>
      <c r="B42" s="51">
        <v>38</v>
      </c>
      <c r="C42" s="36" t="s">
        <v>41</v>
      </c>
      <c r="D42" s="4"/>
      <c r="E42" s="5"/>
      <c r="F42" s="5"/>
      <c r="G42" s="9"/>
    </row>
    <row r="43" spans="1:7" x14ac:dyDescent="0.25">
      <c r="A43" s="56"/>
      <c r="B43" s="51">
        <v>39</v>
      </c>
      <c r="C43" s="35" t="s">
        <v>42</v>
      </c>
      <c r="D43" s="4">
        <v>551</v>
      </c>
      <c r="E43" s="5"/>
      <c r="F43" s="5"/>
      <c r="G43" s="9"/>
    </row>
    <row r="44" spans="1:7" x14ac:dyDescent="0.25">
      <c r="A44" s="56"/>
      <c r="B44" s="51">
        <v>40</v>
      </c>
      <c r="C44" s="36" t="s">
        <v>43</v>
      </c>
      <c r="D44" s="4"/>
      <c r="E44" s="5"/>
      <c r="F44" s="5"/>
      <c r="G44" s="9"/>
    </row>
    <row r="45" spans="1:7" x14ac:dyDescent="0.25">
      <c r="A45" s="56"/>
      <c r="B45" s="51">
        <v>41</v>
      </c>
      <c r="C45" s="35" t="s">
        <v>44</v>
      </c>
      <c r="D45" s="4">
        <v>558</v>
      </c>
      <c r="E45" s="5"/>
      <c r="F45" s="5"/>
      <c r="G45" s="9"/>
    </row>
    <row r="46" spans="1:7" x14ac:dyDescent="0.25">
      <c r="A46" s="56"/>
      <c r="B46" s="51">
        <v>42</v>
      </c>
      <c r="C46" s="35" t="s">
        <v>51</v>
      </c>
      <c r="D46" s="4">
        <v>591</v>
      </c>
      <c r="E46" s="5"/>
      <c r="F46" s="5"/>
      <c r="G46" s="9"/>
    </row>
    <row r="47" spans="1:7" x14ac:dyDescent="0.25">
      <c r="A47" s="56"/>
      <c r="B47" s="52">
        <v>43</v>
      </c>
      <c r="C47" s="44" t="s">
        <v>59</v>
      </c>
      <c r="D47" s="21" t="s">
        <v>52</v>
      </c>
      <c r="E47" s="22"/>
      <c r="F47" s="22"/>
      <c r="G47" s="23"/>
    </row>
    <row r="48" spans="1:7" x14ac:dyDescent="0.25">
      <c r="A48" s="56"/>
      <c r="B48" s="52">
        <v>44</v>
      </c>
      <c r="C48" s="44" t="s">
        <v>28</v>
      </c>
      <c r="D48" s="21">
        <v>521</v>
      </c>
      <c r="E48" s="22"/>
      <c r="F48" s="22"/>
      <c r="G48" s="23"/>
    </row>
    <row r="49" spans="1:7" x14ac:dyDescent="0.25">
      <c r="A49" s="56"/>
      <c r="B49" s="52">
        <v>45</v>
      </c>
      <c r="C49" s="44" t="s">
        <v>45</v>
      </c>
      <c r="D49" s="21">
        <v>524</v>
      </c>
      <c r="E49" s="22"/>
      <c r="F49" s="22"/>
      <c r="G49" s="23"/>
    </row>
    <row r="50" spans="1:7" x14ac:dyDescent="0.25">
      <c r="A50" s="56"/>
      <c r="B50" s="52">
        <v>46</v>
      </c>
      <c r="C50" s="44" t="s">
        <v>46</v>
      </c>
      <c r="D50" s="21">
        <v>527</v>
      </c>
      <c r="E50" s="22"/>
      <c r="F50" s="22"/>
      <c r="G50" s="23"/>
    </row>
    <row r="51" spans="1:7" ht="28.5" customHeight="1" x14ac:dyDescent="0.25">
      <c r="A51" s="56"/>
      <c r="B51" s="52">
        <v>47</v>
      </c>
      <c r="C51" s="45" t="s">
        <v>60</v>
      </c>
      <c r="D51" s="21" t="s">
        <v>52</v>
      </c>
      <c r="E51" s="22"/>
      <c r="F51" s="22"/>
      <c r="G51" s="23"/>
    </row>
    <row r="52" spans="1:7" x14ac:dyDescent="0.25">
      <c r="A52" s="56"/>
      <c r="B52" s="52">
        <v>48</v>
      </c>
      <c r="C52" s="46" t="s">
        <v>47</v>
      </c>
      <c r="D52" s="21"/>
      <c r="E52" s="22"/>
      <c r="F52" s="22"/>
      <c r="G52" s="23"/>
    </row>
    <row r="53" spans="1:7" x14ac:dyDescent="0.25">
      <c r="A53" s="56"/>
      <c r="B53" s="52">
        <v>49</v>
      </c>
      <c r="C53" s="47" t="s">
        <v>48</v>
      </c>
      <c r="D53" s="30"/>
      <c r="E53" s="31"/>
      <c r="F53" s="31"/>
      <c r="G53" s="32"/>
    </row>
    <row r="54" spans="1:7" x14ac:dyDescent="0.25">
      <c r="A54" s="56"/>
      <c r="B54" s="52">
        <v>50</v>
      </c>
      <c r="C54" s="38" t="s">
        <v>42</v>
      </c>
      <c r="D54" s="21"/>
      <c r="E54" s="22"/>
      <c r="F54" s="22"/>
      <c r="G54" s="23"/>
    </row>
    <row r="55" spans="1:7" ht="15.75" thickBot="1" x14ac:dyDescent="0.3">
      <c r="A55" s="56"/>
      <c r="B55" s="53">
        <v>51</v>
      </c>
      <c r="C55" s="48" t="s">
        <v>16</v>
      </c>
      <c r="D55" s="24"/>
      <c r="E55" s="25"/>
      <c r="F55" s="25"/>
      <c r="G55" s="26"/>
    </row>
    <row r="56" spans="1:7" ht="15.75" thickBot="1" x14ac:dyDescent="0.3">
      <c r="A56" s="56"/>
      <c r="B56" s="56"/>
      <c r="C56" s="59"/>
      <c r="D56" s="60"/>
      <c r="E56" s="61"/>
      <c r="F56" s="61"/>
      <c r="G56" s="61"/>
    </row>
    <row r="57" spans="1:7" ht="19.5" thickBot="1" x14ac:dyDescent="0.3">
      <c r="A57" s="56"/>
      <c r="B57" s="55">
        <v>52</v>
      </c>
      <c r="C57" s="54" t="s">
        <v>50</v>
      </c>
      <c r="D57" s="6"/>
      <c r="E57" s="13"/>
      <c r="F57" s="13"/>
      <c r="G57" s="14"/>
    </row>
    <row r="58" spans="1:7" x14ac:dyDescent="0.25">
      <c r="A58" s="56"/>
      <c r="E58" s="2"/>
      <c r="F58" s="2"/>
      <c r="G58" s="2"/>
    </row>
    <row r="59" spans="1:7" x14ac:dyDescent="0.25">
      <c r="E59" s="2"/>
      <c r="F59" s="2"/>
      <c r="G59" s="2"/>
    </row>
    <row r="60" spans="1:7" x14ac:dyDescent="0.25">
      <c r="E60" s="2"/>
      <c r="F60" s="2"/>
      <c r="G60" s="2"/>
    </row>
    <row r="61" spans="1:7" x14ac:dyDescent="0.25">
      <c r="E61" s="2"/>
      <c r="F61" s="2"/>
      <c r="G61" s="2"/>
    </row>
    <row r="62" spans="1:7" x14ac:dyDescent="0.25">
      <c r="E62" s="2"/>
      <c r="F62" s="2"/>
      <c r="G62" s="2"/>
    </row>
    <row r="63" spans="1:7" x14ac:dyDescent="0.25">
      <c r="E63" s="2"/>
      <c r="F63" s="2"/>
      <c r="G63" s="2"/>
    </row>
    <row r="64" spans="1:7" x14ac:dyDescent="0.25">
      <c r="E64" s="2"/>
      <c r="F64" s="2"/>
      <c r="G64" s="2"/>
    </row>
    <row r="65" spans="5:7" x14ac:dyDescent="0.25">
      <c r="E65" s="2"/>
      <c r="F65" s="2"/>
      <c r="G65" s="2"/>
    </row>
  </sheetData>
  <mergeCells count="1">
    <mergeCell ref="B1:G1"/>
  </mergeCells>
  <pageMargins left="0.70866141732283472" right="0.70866141732283472" top="0.78740157480314965" bottom="0.78740157480314965" header="0.31496062992125984" footer="0.31496062992125984"/>
  <pageSetup paperSize="9" scale="6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střednědobý výhled</vt:lpstr>
      <vt:lpstr>rozpočet_09_22</vt:lpstr>
      <vt:lpstr>rozpočet</vt:lpstr>
      <vt:lpstr>plnění rozpočtu původní</vt:lpstr>
      <vt:lpstr>'plnění rozpočtu původní'!Oblast_tisku</vt:lpstr>
      <vt:lpstr>rozpočet!Oblast_tisku</vt:lpstr>
      <vt:lpstr>rozpočet_09_22!Oblast_tisku</vt:lpstr>
      <vt:lpstr>'střednědobý výhled'!Oblast_tisku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Vrkoslav</dc:creator>
  <cp:lastModifiedBy>uzivatel</cp:lastModifiedBy>
  <cp:lastPrinted>2021-11-04T12:26:44Z</cp:lastPrinted>
  <dcterms:created xsi:type="dcterms:W3CDTF">2020-11-03T15:37:11Z</dcterms:created>
  <dcterms:modified xsi:type="dcterms:W3CDTF">2022-11-09T09:17:50Z</dcterms:modified>
</cp:coreProperties>
</file>